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\Excel 4to trimestre\"/>
    </mc:Choice>
  </mc:AlternateContent>
  <xr:revisionPtr revIDLastSave="0" documentId="8_{60B6361D-87FE-49B9-8CA0-12837BDAC5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7" l="1"/>
  <c r="B44" i="9"/>
  <c r="C44" i="9"/>
  <c r="D44" i="9"/>
  <c r="E44" i="9"/>
  <c r="F44" i="9"/>
  <c r="G44" i="9"/>
  <c r="E103" i="7" l="1"/>
  <c r="D103" i="7"/>
  <c r="C68" i="5"/>
  <c r="D68" i="5"/>
  <c r="B48" i="5"/>
  <c r="C48" i="5"/>
  <c r="D48" i="5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F29" i="19"/>
  <c r="G18" i="19"/>
  <c r="G29" i="19" s="1"/>
  <c r="F18" i="19"/>
  <c r="E18" i="19"/>
  <c r="E29" i="19" s="1"/>
  <c r="D18" i="19"/>
  <c r="C18" i="19"/>
  <c r="C29" i="19" s="1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D29" i="19" l="1"/>
  <c r="G28" i="22"/>
  <c r="D30" i="20"/>
  <c r="B29" i="19"/>
  <c r="E28" i="22"/>
  <c r="C30" i="20"/>
  <c r="B30" i="20"/>
  <c r="F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C9" i="10" s="1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15" i="7"/>
  <c r="G116" i="7"/>
  <c r="G117" i="7"/>
  <c r="G118" i="7"/>
  <c r="G119" i="7"/>
  <c r="G120" i="7"/>
  <c r="G121" i="7"/>
  <c r="G122" i="7"/>
  <c r="G114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59" i="6" s="1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4" i="5"/>
  <c r="D63" i="5"/>
  <c r="C70" i="5"/>
  <c r="C64" i="5"/>
  <c r="C63" i="5"/>
  <c r="B68" i="5"/>
  <c r="B64" i="5"/>
  <c r="B63" i="5"/>
  <c r="D55" i="5"/>
  <c r="D53" i="5"/>
  <c r="D49" i="5"/>
  <c r="C55" i="5"/>
  <c r="C53" i="5"/>
  <c r="C49" i="5"/>
  <c r="B53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F19" i="2"/>
  <c r="E19" i="2"/>
  <c r="F9" i="2"/>
  <c r="E9" i="2"/>
  <c r="C60" i="2"/>
  <c r="B60" i="2"/>
  <c r="C41" i="2"/>
  <c r="B41" i="2"/>
  <c r="C38" i="2"/>
  <c r="G75" i="6" l="1"/>
  <c r="F29" i="8"/>
  <c r="E29" i="8"/>
  <c r="C41" i="6"/>
  <c r="C70" i="6" s="1"/>
  <c r="F41" i="6"/>
  <c r="G28" i="6"/>
  <c r="D41" i="6"/>
  <c r="G28" i="7"/>
  <c r="G146" i="7"/>
  <c r="G62" i="7"/>
  <c r="C9" i="9"/>
  <c r="E65" i="6"/>
  <c r="G71" i="7"/>
  <c r="C65" i="6"/>
  <c r="F65" i="6"/>
  <c r="C9" i="7"/>
  <c r="F8" i="3"/>
  <c r="E84" i="7"/>
  <c r="E79" i="2"/>
  <c r="F79" i="2"/>
  <c r="E47" i="2"/>
  <c r="E59" i="2" s="1"/>
  <c r="F47" i="2"/>
  <c r="F59" i="2" s="1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E41" i="6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37" i="6"/>
  <c r="E70" i="6" l="1"/>
  <c r="C159" i="7"/>
  <c r="F70" i="6"/>
  <c r="D70" i="6"/>
  <c r="B159" i="7"/>
  <c r="C77" i="9"/>
  <c r="G9" i="7"/>
  <c r="G41" i="6"/>
  <c r="G42" i="6" s="1"/>
  <c r="B70" i="6"/>
  <c r="G65" i="6"/>
  <c r="E159" i="7"/>
  <c r="F159" i="7"/>
  <c r="E81" i="2"/>
  <c r="F81" i="2"/>
  <c r="B77" i="9"/>
  <c r="F77" i="9"/>
  <c r="D159" i="7"/>
  <c r="G84" i="7"/>
  <c r="G159" i="7" l="1"/>
  <c r="G70" i="6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<sst xmlns="http://schemas.openxmlformats.org/spreadsheetml/2006/main" count="1025" uniqueCount="603">
  <si>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</si>
  <si>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</si>
  <si>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</si>
  <si>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</si>
  <si>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</si>
  <si>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</si>
  <si>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</si>
  <si>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</si>
  <si>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</si>
  <si>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</si>
  <si>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</si>
  <si>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</si>
  <si>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</si>
  <si>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</si>
  <si>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</si>
  <si>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</si>
  <si>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</si>
  <si>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</si>
  <si>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</si>
  <si>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</si>
  <si>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</si>
  <si>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</si>
  <si>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</si>
  <si>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</si>
  <si>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</si>
  <si>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</si>
  <si>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</si>
  <si>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</si>
  <si>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</si>
  <si>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</si>
  <si>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</si>
  <si>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</si>
  <si>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</si>
  <si>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</si>
  <si>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</si>
  <si>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</si>
  <si>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</si>
  <si>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</si>
  <si>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</si>
  <si>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</si>
  <si>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</si>
  <si>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</si>
  <si>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</si>
  <si>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</si>
  <si>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</si>
  <si>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</si>
  <si>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</si>
  <si>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</si>
  <si>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</si>
  <si>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</si>
  <si>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</si>
  <si>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</si>
  <si>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</si>
  <si>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</si>
  <si>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</si>
  <si>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</si>
  <si>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</si>
  <si>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</si>
  <si>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</si>
  <si>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</si>
  <si>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</si>
  <si>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</si>
  <si>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</si>
  <si>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</si>
  <si>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</si>
  <si>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</si>
  <si>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</si>
  <si>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</si>
  <si>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</si>
  <si>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</si>
  <si>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</si>
  <si>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</si>
  <si>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</si>
  <si>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</si>
  <si>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</si>
  <si>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</si>
  <si>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</si>
  <si>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</si>
  <si>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</si>
  <si>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</si>
  <si>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</si>
  <si>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</si>
  <si>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</si>
  <si>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</si>
  <si>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</si>
  <si>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</si>
  <si>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</si>
  <si>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</si>
  <si>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</si>
  <si>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</si>
  <si>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</si>
  <si>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</si>
  <si>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</si>
  <si>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</si>
  <si>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</si>
  <si>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</si>
  <si>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</si>
  <si>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</si>
  <si>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</si>
  <si>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</si>
  <si>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</si>
  <si>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</si>
  <si>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</si>
  <si>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</si>
  <si>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</si>
  <si>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</si>
  <si>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</si>
  <si>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</si>
  <si>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</si>
  <si>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</si>
  <si>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</si>
  <si>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</si>
  <si>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</si>
  <si>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</si>
  <si>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</si>
  <si>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</si>
  <si>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</si>
  <si>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</si>
  <si>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</si>
  <si>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</si>
  <si>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</si>
  <si>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</si>
  <si>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</si>
  <si>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</si>
  <si>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</si>
  <si>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</si>
  <si>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</si>
  <si>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</si>
  <si>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</si>
  <si>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</si>
  <si>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</si>
  <si>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</si>
  <si>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</si>
  <si>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</si>
  <si>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</si>
  <si>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</si>
  <si>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</si>
  <si>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</si>
  <si>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</si>
  <si>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</si>
  <si>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</si>
  <si>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</si>
  <si>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</si>
  <si>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</si>
  <si>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</si>
  <si>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</si>
  <si>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</si>
  <si>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</si>
  <si>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</si>
  <si>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</si>
  <si>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</si>
  <si>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</si>
  <si>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</si>
  <si>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</si>
  <si>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</si>
  <si>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</si>
  <si>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</si>
  <si>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</si>
  <si>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</si>
  <si>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</si>
  <si>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</si>
  <si>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</si>
  <si>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</si>
  <si>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</si>
  <si>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</si>
  <si>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</si>
  <si>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</si>
  <si>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</si>
  <si>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</si>
  <si>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</si>
  <si>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</si>
  <si>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</si>
  <si>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</si>
  <si>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</si>
  <si>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</si>
  <si>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</si>
  <si>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</si>
  <si>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</si>
  <si>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</si>
  <si>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</si>
  <si>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</si>
  <si>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</si>
  <si>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</si>
  <si>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</si>
  <si>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</si>
  <si>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</si>
  <si>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</si>
  <si>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</si>
  <si>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</si>
  <si>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</si>
  <si>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</si>
  <si>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</si>
  <si>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</si>
  <si>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</si>
  <si>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</si>
  <si>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</si>
  <si>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</si>
  <si>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</si>
  <si>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</si>
  <si>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</si>
  <si>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</si>
  <si>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</si>
  <si>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</si>
  <si>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</si>
  <si>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</si>
  <si>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</si>
  <si>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</si>
  <si>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</si>
  <si>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</si>
  <si>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</si>
  <si>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</si>
  <si>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</si>
  <si>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</si>
  <si>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</si>
  <si>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</si>
  <si>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</si>
  <si>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</si>
  <si>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</si>
  <si>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</si>
  <si>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</si>
  <si>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</si>
  <si>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</si>
  <si>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</si>
  <si>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</si>
  <si>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</si>
  <si>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</si>
  <si>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</si>
  <si>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</si>
  <si>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</si>
  <si>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</si>
  <si>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</si>
  <si>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</si>
  <si>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</si>
  <si>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</si>
  <si>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</si>
  <si>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</si>
  <si>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</si>
  <si>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</si>
  <si>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</si>
  <si>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</si>
  <si>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</si>
  <si>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</si>
  <si>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</si>
  <si>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</si>
  <si>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</si>
  <si>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</si>
  <si>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</si>
  <si>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</si>
  <si>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</si>
  <si>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</si>
  <si>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</si>
  <si>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</si>
  <si>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</si>
  <si>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</si>
  <si>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</si>
  <si>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</si>
  <si>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</si>
  <si>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</si>
  <si>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</si>
  <si>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</si>
  <si>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</si>
  <si>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</si>
  <si>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</si>
  <si>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</si>
  <si>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</si>
  <si>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</si>
  <si>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</si>
  <si>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</si>
  <si>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</si>
  <si>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</si>
  <si>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</si>
  <si>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</si>
  <si>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</si>
  <si>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</si>
  <si>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</si>
  <si>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</si>
  <si>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</si>
  <si>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</si>
  <si>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</si>
  <si>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</si>
  <si>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</si>
  <si>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</si>
  <si>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</si>
  <si>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</si>
  <si>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</si>
  <si>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</si>
  <si>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</si>
  <si>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</si>
  <si>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</si>
  <si>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</si>
  <si>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</si>
  <si>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</si>
  <si>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</si>
  <si>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</si>
  <si>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</si>
  <si>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</si>
  <si>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</si>
  <si>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</si>
  <si>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</si>
  <si>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</si>
  <si>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</si>
  <si>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</si>
  <si>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</si>
  <si>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</si>
  <si>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</si>
  <si>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</si>
  <si>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</si>
  <si>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</si>
  <si>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</si>
  <si>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</si>
  <si>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</si>
  <si>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</si>
  <si>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</si>
  <si>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</si>
  <si>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</si>
  <si>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</si>
  <si>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</si>
  <si>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</si>
  <si>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</si>
  <si>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</si>
  <si>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</si>
  <si>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</si>
  <si>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</si>
  <si>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</si>
  <si>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</si>
  <si>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</si>
  <si>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</si>
  <si>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</si>
  <si>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</si>
  <si>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</si>
  <si>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</si>
  <si>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</si>
  <si>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</si>
  <si>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</si>
  <si>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</si>
  <si>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</si>
  <si>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</si>
  <si>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</si>
  <si>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</si>
  <si>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</si>
  <si>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</si>
  <si>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</si>
  <si>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</si>
  <si>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</si>
  <si>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</si>
  <si>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</si>
  <si>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</si>
  <si>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</si>
  <si>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</si>
  <si>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</si>
  <si>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</si>
  <si>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</si>
  <si>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</si>
  <si>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</si>
  <si>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</si>
  <si>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</si>
  <si>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</si>
  <si>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</si>
  <si>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</si>
  <si>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</si>
  <si>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</si>
  <si>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</si>
  <si>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</si>
  <si>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</si>
  <si>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</si>
  <si>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</si>
  <si>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</si>
  <si>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</si>
  <si>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</si>
  <si>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</si>
  <si>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</si>
  <si>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</si>
  <si>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</si>
  <si>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</si>
  <si>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</si>
  <si>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</si>
  <si>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</si>
  <si>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</si>
  <si>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</si>
  <si>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</si>
  <si>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</si>
  <si>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</si>
  <si>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</si>
  <si>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</si>
  <si>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</si>
  <si>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</si>
  <si>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</si>
  <si>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</si>
  <si>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</si>
  <si>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</si>
  <si>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</si>
  <si>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</si>
  <si>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</si>
  <si>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</si>
  <si>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</si>
  <si>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</si>
  <si>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</si>
  <si>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</si>
  <si>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</si>
  <si>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</si>
  <si>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</si>
  <si>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</si>
  <si>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</si>
  <si>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</si>
  <si>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</si>
  <si>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</si>
  <si>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</si>
  <si>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</si>
  <si>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</si>
  <si>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</si>
  <si>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</si>
  <si>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</si>
  <si>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</si>
  <si>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</si>
  <si>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</si>
  <si>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</si>
  <si>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</si>
  <si>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</si>
  <si>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</si>
  <si>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</si>
  <si>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</si>
  <si>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</si>
  <si>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</si>
  <si>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</si>
  <si>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</si>
  <si>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</si>
  <si>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</si>
  <si>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</si>
  <si>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</si>
  <si>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</si>
  <si>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</si>
  <si>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</si>
  <si>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</si>
  <si>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</si>
  <si>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</si>
  <si>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</si>
  <si>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</si>
  <si>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</si>
  <si>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</si>
  <si>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</si>
  <si>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</si>
  <si>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</si>
  <si>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</si>
  <si>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</si>
  <si>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</si>
  <si>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</si>
  <si>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</si>
  <si>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</si>
  <si>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</si>
  <si>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</si>
  <si>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</si>
  <si>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</si>
  <si>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</si>
  <si>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</si>
  <si>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</si>
  <si>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</si>
  <si>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</si>
  <si>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</si>
  <si>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</si>
  <si>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</si>
  <si>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</si>
  <si>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</si>
  <si>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</si>
  <si>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</si>
  <si>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</si>
  <si>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</si>
  <si>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</si>
  <si>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</si>
  <si>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</si>
  <si>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</si>
  <si>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</si>
  <si>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</si>
  <si>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</si>
  <si>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</si>
  <si>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</si>
  <si>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</si>
  <si>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</si>
  <si>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</si>
  <si>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</si>
  <si>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</si>
  <si>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</si>
  <si>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</si>
  <si>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</si>
  <si>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</si>
  <si>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</si>
  <si>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</si>
  <si>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</si>
  <si>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</si>
  <si>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</si>
  <si>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</si>
  <si>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</si>
  <si>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</si>
  <si>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</si>
  <si>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</si>
  <si>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</si>
  <si>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</si>
  <si>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</si>
  <si>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</si>
  <si>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</si>
  <si>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</si>
  <si>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</si>
  <si>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</si>
  <si>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</si>
  <si>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</si>
  <si>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</si>
  <si>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</si>
  <si>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</si>
  <si>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</si>
  <si>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</si>
  <si>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</si>
  <si>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</si>
  <si>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</si>
  <si>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</si>
  <si>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</si>
  <si>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</si>
  <si>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</si>
  <si>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</si>
  <si>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</si>
  <si>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</si>
  <si>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</si>
  <si>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</si>
  <si>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</si>
  <si>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</si>
  <si>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</si>
  <si>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</si>
  <si>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</si>
  <si>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</si>
  <si>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</si>
  <si>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</si>
  <si>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</si>
  <si>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</si>
  <si>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</si>
  <si>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</si>
  <si>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</si>
  <si>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</si>
  <si>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</si>
  <si>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</si>
  <si>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</si>
  <si>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</si>
  <si>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</si>
  <si>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</si>
  <si>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</si>
  <si>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</si>
  <si>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</si>
  <si>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</si>
  <si>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</si>
  <si>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</si>
  <si>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</si>
  <si>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</si>
  <si>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</si>
  <si>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</si>
  <si>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</si>
  <si>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</si>
  <si>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</si>
  <si>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</si>
  <si>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</si>
  <si>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</si>
  <si>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</si>
  <si>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</si>
  <si>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</si>
  <si>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</si>
  <si>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</si>
  <si>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</si>
  <si>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</si>
  <si>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</si>
  <si>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</si>
  <si>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</si>
  <si>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</si>
  <si>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</si>
  <si>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</si>
  <si>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</si>
  <si>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</si>
  <si>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</si>
  <si>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</si>
  <si>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</si>
  <si>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</si>
  <si>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</si>
  <si>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</si>
  <si>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</si>
  <si>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</si>
  <si>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</si>
  <si>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</si>
  <si>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</si>
  <si>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</si>
  <si>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</si>
  <si>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</si>
  <si>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</si>
  <si>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</si>
  <si>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</si>
  <si>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</si>
  <si>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</si>
  <si>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</si>
  <si>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</si>
  <si>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PATRONATO DE BOMBEROS DE LEÓN GTO (a)</t>
  </si>
  <si>
    <t>2024
(de iniciativa de Ley) (c)</t>
  </si>
  <si>
    <r>
      <t xml:space="preserve">2024                                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</si>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</sst>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5" zoomScaleNormal="75" workbookViewId="0">
      <selection activeCell="A47" sqref="A47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0" t="s">
        <v>0</v>
      </c>
      <c r="B1" s="161"/>
      <c r="C1" s="161"/>
      <c r="D1" s="161"/>
      <c r="E1" s="161"/>
      <c r="F1" s="162"/>
    </row>
    <row r="2" spans="1:6" ht="15" customHeight="1" x14ac:dyDescent="0.3">
      <c r="A2" s="110" t="s">
        <v>593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601</v>
      </c>
      <c r="B4" s="114"/>
      <c r="C4" s="114"/>
      <c r="D4" s="114"/>
      <c r="E4" s="114"/>
      <c r="F4" s="115"/>
    </row>
    <row r="5" spans="1:6" ht="12.9" customHeight="1" x14ac:dyDescent="0.3">
      <c r="A5" s="116" t="s">
        <v>2</v>
      </c>
      <c r="B5" s="117"/>
      <c r="C5" s="117"/>
      <c r="D5" s="117"/>
      <c r="E5" s="117"/>
      <c r="F5" s="118"/>
    </row>
    <row r="6" spans="1:6" ht="41.4" customHeight="1" x14ac:dyDescent="0.3">
      <c r="A6" s="40" t="s">
        <v>3</v>
      </c>
      <c r="B6" s="41" t="s">
        <v>587</v>
      </c>
      <c r="C6" s="1" t="s">
        <v>588</v>
      </c>
      <c r="D6" s="42" t="s">
        <v>4</v>
      </c>
      <c r="E6" s="41" t="s">
        <v>587</v>
      </c>
      <c r="F6" s="1" t="s">
        <v>588</v>
      </c>
    </row>
    <row r="7" spans="1:6" ht="12.9" customHeight="1" x14ac:dyDescent="0.3">
      <c r="A7" s="43" t="s">
        <v>5</v>
      </c>
      <c r="B7" s="44"/>
      <c r="C7" s="44"/>
      <c r="D7" s="43" t="s">
        <v>6</v>
      </c>
      <c r="E7" s="44"/>
      <c r="F7" s="44"/>
    </row>
    <row r="8" spans="1:6" x14ac:dyDescent="0.3">
      <c r="A8" s="2" t="s">
        <v>7</v>
      </c>
      <c r="B8" s="45"/>
      <c r="C8" s="45"/>
      <c r="D8" s="2" t="s">
        <v>8</v>
      </c>
      <c r="E8" s="45"/>
      <c r="F8" s="45"/>
    </row>
    <row r="9" spans="1:6" x14ac:dyDescent="0.3">
      <c r="A9" s="46" t="s">
        <v>9</v>
      </c>
      <c r="B9" s="47">
        <f>SUM(B10:B16)</f>
        <v>8532804.0800000001</v>
      </c>
      <c r="C9" s="47">
        <f>SUM(C10:C16)</f>
        <v>7388350.25</v>
      </c>
      <c r="D9" s="46" t="s">
        <v>10</v>
      </c>
      <c r="E9" s="47">
        <f>SUM(E10:E18)</f>
        <v>6175107.6699999999</v>
      </c>
      <c r="F9" s="47">
        <f>SUM(F10:F18)</f>
        <v>3777382.49</v>
      </c>
    </row>
    <row r="10" spans="1:6" x14ac:dyDescent="0.3">
      <c r="A10" s="48" t="s">
        <v>11</v>
      </c>
      <c r="B10" s="47">
        <v>13500</v>
      </c>
      <c r="C10" s="47">
        <v>13500</v>
      </c>
      <c r="D10" s="48" t="s">
        <v>12</v>
      </c>
      <c r="E10" s="47">
        <v>235508.82</v>
      </c>
      <c r="F10" s="47">
        <v>0</v>
      </c>
    </row>
    <row r="11" spans="1:6" x14ac:dyDescent="0.3">
      <c r="A11" s="48" t="s">
        <v>13</v>
      </c>
      <c r="B11" s="47">
        <v>8519304.0800000001</v>
      </c>
      <c r="C11" s="47">
        <v>7374850.25</v>
      </c>
      <c r="D11" s="48" t="s">
        <v>14</v>
      </c>
      <c r="E11" s="47">
        <v>-54289.99</v>
      </c>
      <c r="F11" s="47">
        <v>-44133.57</v>
      </c>
    </row>
    <row r="12" spans="1:6" x14ac:dyDescent="0.3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3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3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3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3">
      <c r="A16" s="48" t="s">
        <v>23</v>
      </c>
      <c r="B16" s="47">
        <v>0</v>
      </c>
      <c r="C16" s="47">
        <v>0</v>
      </c>
      <c r="D16" s="48" t="s">
        <v>24</v>
      </c>
      <c r="E16" s="47">
        <v>5993888.8399999999</v>
      </c>
      <c r="F16" s="47">
        <v>3821516.06</v>
      </c>
    </row>
    <row r="17" spans="1:6" x14ac:dyDescent="0.3">
      <c r="A17" s="46" t="s">
        <v>25</v>
      </c>
      <c r="B17" s="47">
        <f>SUM(B18:B24)</f>
        <v>410781.18</v>
      </c>
      <c r="C17" s="47">
        <f>SUM(C18:C24)</f>
        <v>313045.77</v>
      </c>
      <c r="D17" s="48" t="s">
        <v>26</v>
      </c>
      <c r="E17" s="47">
        <v>0</v>
      </c>
      <c r="F17" s="47">
        <v>0</v>
      </c>
    </row>
    <row r="18" spans="1:6" x14ac:dyDescent="0.3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3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-64866.92</v>
      </c>
      <c r="F19" s="47">
        <f>SUM(F20:F22)</f>
        <v>-64009.68</v>
      </c>
    </row>
    <row r="20" spans="1:6" x14ac:dyDescent="0.3">
      <c r="A20" s="48" t="s">
        <v>31</v>
      </c>
      <c r="B20" s="47">
        <v>410781.18</v>
      </c>
      <c r="C20" s="47">
        <v>313045.77</v>
      </c>
      <c r="D20" s="48" t="s">
        <v>32</v>
      </c>
      <c r="E20" s="47">
        <v>0</v>
      </c>
      <c r="F20" s="47">
        <v>0</v>
      </c>
    </row>
    <row r="21" spans="1:6" x14ac:dyDescent="0.3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3">
      <c r="A22" s="48" t="s">
        <v>35</v>
      </c>
      <c r="B22" s="47">
        <v>0</v>
      </c>
      <c r="C22" s="47">
        <v>0</v>
      </c>
      <c r="D22" s="48" t="s">
        <v>36</v>
      </c>
      <c r="E22" s="47">
        <v>-64866.92</v>
      </c>
      <c r="F22" s="47">
        <v>-64009.68</v>
      </c>
    </row>
    <row r="23" spans="1:6" x14ac:dyDescent="0.3">
      <c r="A23" s="48" t="s">
        <v>37</v>
      </c>
      <c r="B23" s="47">
        <v>0</v>
      </c>
      <c r="C23" s="47">
        <v>0</v>
      </c>
      <c r="D23" s="46" t="s">
        <v>38</v>
      </c>
      <c r="E23" s="47">
        <v>0</v>
      </c>
      <c r="F23" s="47">
        <f>F24+F25</f>
        <v>0</v>
      </c>
    </row>
    <row r="24" spans="1:6" x14ac:dyDescent="0.3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3">
      <c r="A25" s="46" t="s">
        <v>41</v>
      </c>
      <c r="B25" s="47">
        <f>SUM(B26:B30)</f>
        <v>367752.15</v>
      </c>
      <c r="C25" s="47">
        <f>SUM(C26:C30)</f>
        <v>1324424.97</v>
      </c>
      <c r="D25" s="48" t="s">
        <v>42</v>
      </c>
      <c r="E25" s="47">
        <v>0</v>
      </c>
      <c r="F25" s="47">
        <v>0</v>
      </c>
    </row>
    <row r="26" spans="1:6" x14ac:dyDescent="0.3">
      <c r="A26" s="48" t="s">
        <v>43</v>
      </c>
      <c r="B26" s="47">
        <v>367752.15</v>
      </c>
      <c r="C26" s="47">
        <v>1324424.97</v>
      </c>
      <c r="D26" s="46" t="s">
        <v>44</v>
      </c>
      <c r="E26" s="47">
        <v>0</v>
      </c>
      <c r="F26" s="47">
        <v>0</v>
      </c>
    </row>
    <row r="27" spans="1:6" x14ac:dyDescent="0.3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3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3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3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3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3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" customHeight="1" x14ac:dyDescent="0.3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 x14ac:dyDescent="0.3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 x14ac:dyDescent="0.3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 x14ac:dyDescent="0.3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 x14ac:dyDescent="0.3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3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646019.88</v>
      </c>
      <c r="F38" s="47">
        <f>SUM(F39:F41)</f>
        <v>574603.24</v>
      </c>
    </row>
    <row r="39" spans="1:6" x14ac:dyDescent="0.3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3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3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646019.88</v>
      </c>
      <c r="F41" s="47">
        <v>574603.24</v>
      </c>
    </row>
    <row r="42" spans="1:6" x14ac:dyDescent="0.3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3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3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3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83</v>
      </c>
      <c r="B47" s="4">
        <f>B9+B17+B25+B31+B37+B38+B41</f>
        <v>9311337.4100000001</v>
      </c>
      <c r="C47" s="4">
        <f>C9+C17+C25+C31+C37+C38+C41</f>
        <v>9025820.9900000002</v>
      </c>
      <c r="D47" s="2" t="s">
        <v>84</v>
      </c>
      <c r="E47" s="4">
        <f>E9+E19+E23+E26+E27+E31+E38+E42</f>
        <v>6756260.6299999999</v>
      </c>
      <c r="F47" s="4">
        <f>F9+F19+F23+F26+F27+F31+F38+F42</f>
        <v>4287976.05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3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3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3">
      <c r="A52" s="46" t="s">
        <v>91</v>
      </c>
      <c r="B52" s="47">
        <v>14459914.49</v>
      </c>
      <c r="C52" s="47">
        <v>14459914.49</v>
      </c>
      <c r="D52" s="46" t="s">
        <v>92</v>
      </c>
      <c r="E52" s="47">
        <v>0</v>
      </c>
      <c r="F52" s="47">
        <v>0</v>
      </c>
    </row>
    <row r="53" spans="1:6" x14ac:dyDescent="0.3">
      <c r="A53" s="46" t="s">
        <v>93</v>
      </c>
      <c r="B53" s="47">
        <v>117598318.63</v>
      </c>
      <c r="C53" s="47">
        <v>69155842.469999999</v>
      </c>
      <c r="D53" s="46" t="s">
        <v>94</v>
      </c>
      <c r="E53" s="47">
        <v>0</v>
      </c>
      <c r="F53" s="47">
        <v>0</v>
      </c>
    </row>
    <row r="54" spans="1:6" x14ac:dyDescent="0.3">
      <c r="A54" s="46" t="s">
        <v>95</v>
      </c>
      <c r="B54" s="47">
        <v>355112.64</v>
      </c>
      <c r="C54" s="47">
        <v>350122.64</v>
      </c>
      <c r="D54" s="46" t="s">
        <v>96</v>
      </c>
      <c r="E54" s="47">
        <v>0</v>
      </c>
      <c r="F54" s="47">
        <v>0</v>
      </c>
    </row>
    <row r="55" spans="1:6" x14ac:dyDescent="0.3">
      <c r="A55" s="46" t="s">
        <v>97</v>
      </c>
      <c r="B55" s="47">
        <v>-61499158.409999996</v>
      </c>
      <c r="C55" s="47">
        <v>-57656369.369999997</v>
      </c>
      <c r="D55" s="50" t="s">
        <v>98</v>
      </c>
      <c r="E55" s="47">
        <v>0</v>
      </c>
      <c r="F55" s="47">
        <v>0</v>
      </c>
    </row>
    <row r="56" spans="1:6" x14ac:dyDescent="0.3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3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3">
      <c r="A59" s="45"/>
      <c r="B59" s="49"/>
      <c r="C59" s="49"/>
      <c r="D59" s="2" t="s">
        <v>103</v>
      </c>
      <c r="E59" s="4">
        <f>E47+E57</f>
        <v>6756260.6299999999</v>
      </c>
      <c r="F59" s="4">
        <f>F47+F57</f>
        <v>4287976.05</v>
      </c>
    </row>
    <row r="60" spans="1:6" x14ac:dyDescent="0.3">
      <c r="A60" s="3" t="s">
        <v>104</v>
      </c>
      <c r="B60" s="4">
        <f>SUM(B50:B58)</f>
        <v>70914187.349999994</v>
      </c>
      <c r="C60" s="4">
        <f>SUM(C50:C58)</f>
        <v>26309510.229999997</v>
      </c>
      <c r="D60" s="45"/>
      <c r="E60" s="49"/>
      <c r="F60" s="49"/>
    </row>
    <row r="61" spans="1:6" x14ac:dyDescent="0.3">
      <c r="A61" s="45"/>
      <c r="B61" s="49"/>
      <c r="C61" s="49"/>
      <c r="D61" s="51" t="s">
        <v>105</v>
      </c>
      <c r="E61" s="49"/>
      <c r="F61" s="49"/>
    </row>
    <row r="62" spans="1:6" x14ac:dyDescent="0.3">
      <c r="A62" s="3" t="s">
        <v>106</v>
      </c>
      <c r="B62" s="4">
        <f>SUM(B47+B60)</f>
        <v>80225524.75999999</v>
      </c>
      <c r="C62" s="4">
        <f>SUM(C47+C60)</f>
        <v>35335331.219999999</v>
      </c>
      <c r="D62" s="45"/>
      <c r="E62" s="49"/>
      <c r="F62" s="49"/>
    </row>
    <row r="63" spans="1:6" x14ac:dyDescent="0.3">
      <c r="A63" s="45"/>
      <c r="B63" s="45"/>
      <c r="C63" s="45"/>
      <c r="D63" s="52" t="s">
        <v>107</v>
      </c>
      <c r="E63" s="47">
        <f>SUM(E64:E66)</f>
        <v>19972929.789999999</v>
      </c>
      <c r="F63" s="47">
        <f>SUM(F64:F66)</f>
        <v>19972929.789999999</v>
      </c>
    </row>
    <row r="64" spans="1:6" x14ac:dyDescent="0.3">
      <c r="A64" s="45"/>
      <c r="B64" s="45"/>
      <c r="C64" s="45"/>
      <c r="D64" s="46" t="s">
        <v>108</v>
      </c>
      <c r="E64" s="47">
        <v>19972929.789999999</v>
      </c>
      <c r="F64" s="47">
        <v>19972929.789999999</v>
      </c>
    </row>
    <row r="65" spans="1:6" x14ac:dyDescent="0.3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3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111</v>
      </c>
      <c r="E68" s="47">
        <f>SUM(E69:E73)</f>
        <v>53496334.339999996</v>
      </c>
      <c r="F68" s="47">
        <f>SUM(F69:F73)</f>
        <v>11074425.380000001</v>
      </c>
    </row>
    <row r="69" spans="1:6" x14ac:dyDescent="0.3">
      <c r="A69" s="53"/>
      <c r="B69" s="45"/>
      <c r="C69" s="45"/>
      <c r="D69" s="46" t="s">
        <v>112</v>
      </c>
      <c r="E69" s="47">
        <v>45489439.189999998</v>
      </c>
      <c r="F69" s="47">
        <v>-490142.59</v>
      </c>
    </row>
    <row r="70" spans="1:6" x14ac:dyDescent="0.3">
      <c r="A70" s="53"/>
      <c r="B70" s="45"/>
      <c r="C70" s="45"/>
      <c r="D70" s="46" t="s">
        <v>113</v>
      </c>
      <c r="E70" s="47">
        <v>5830487.7800000003</v>
      </c>
      <c r="F70" s="47">
        <v>11564567.970000001</v>
      </c>
    </row>
    <row r="71" spans="1:6" x14ac:dyDescent="0.3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3">
      <c r="A72" s="53"/>
      <c r="B72" s="45"/>
      <c r="C72" s="45"/>
      <c r="D72" s="46" t="s">
        <v>115</v>
      </c>
      <c r="E72" s="47">
        <v>2176407.37</v>
      </c>
      <c r="F72" s="47">
        <v>0</v>
      </c>
    </row>
    <row r="73" spans="1:6" x14ac:dyDescent="0.3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3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120</v>
      </c>
      <c r="E79" s="4">
        <f>E63+E68+E75</f>
        <v>73469264.129999995</v>
      </c>
      <c r="F79" s="4">
        <f>F63+F68+F75</f>
        <v>31047355.170000002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121</v>
      </c>
      <c r="E81" s="4">
        <f>E59+E79</f>
        <v>80225524.75999999</v>
      </c>
      <c r="F81" s="4">
        <f>F59+F79</f>
        <v>35335331.219999999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landscape" horizontalDpi="1200" verticalDpi="1200" r:id="rId1"/>
  <ignoredErrors>
    <ignoredError sqref="B9:C9 E9:F9 B48:C49 B32:C46 B47 B17:C17 B25:C25 B27:C30 B59:C62 E19:F19 E26:F40 E42:F63 E65:F68 E73:F81 F23:F25 F71:F72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F20" sqref="F20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3">
      <c r="A2" s="110" t="str">
        <f>'Formato 1'!A2</f>
        <v>PATRONATO DE BOMBEROS DE LEÓN GTO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124</v>
      </c>
      <c r="B6" s="6" t="s">
        <v>589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140</v>
      </c>
      <c r="B18" s="4">
        <v>4287976.05</v>
      </c>
      <c r="C18" s="108"/>
      <c r="D18" s="108"/>
      <c r="E18" s="108"/>
      <c r="F18" s="4">
        <v>6756260.6299999999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141</v>
      </c>
      <c r="B20" s="4">
        <f t="shared" ref="B20:H20" si="3">B8+B18</f>
        <v>4287976.05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v>6756260.6299999999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" customHeight="1" x14ac:dyDescent="0.3">
      <c r="A34" s="163"/>
      <c r="B34" s="163"/>
      <c r="C34" s="163"/>
      <c r="D34" s="163"/>
      <c r="E34" s="163"/>
      <c r="F34" s="163"/>
      <c r="G34" s="163"/>
      <c r="H34" s="163"/>
    </row>
    <row r="35" spans="1:8" ht="14.4" customHeight="1" x14ac:dyDescent="0.3">
      <c r="A35" s="163"/>
      <c r="B35" s="163"/>
      <c r="C35" s="163"/>
      <c r="D35" s="163"/>
      <c r="E35" s="163"/>
      <c r="F35" s="163"/>
      <c r="G35" s="163"/>
      <c r="H35" s="163"/>
    </row>
    <row r="36" spans="1:8" ht="14.4" customHeight="1" x14ac:dyDescent="0.3">
      <c r="A36" s="163"/>
      <c r="B36" s="163"/>
      <c r="C36" s="163"/>
      <c r="D36" s="163"/>
      <c r="E36" s="163"/>
      <c r="F36" s="163"/>
      <c r="G36" s="163"/>
      <c r="H36" s="163"/>
    </row>
    <row r="37" spans="1:8" ht="14.4" customHeight="1" x14ac:dyDescent="0.3">
      <c r="A37" s="163"/>
      <c r="B37" s="163"/>
      <c r="C37" s="163"/>
      <c r="D37" s="163"/>
      <c r="E37" s="163"/>
      <c r="F37" s="163"/>
      <c r="G37" s="163"/>
      <c r="H37" s="163"/>
    </row>
    <row r="38" spans="1:8" x14ac:dyDescent="0.3">
      <c r="A38" s="61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19 C18:E18 G18:H18 B21:H31 B20:E2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3">
      <c r="A2" s="110" t="str">
        <f>'Formato 1'!A2</f>
        <v>PATRONATO DE BOMBEROS DE LEÓN GTO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590</v>
      </c>
      <c r="J6" s="1" t="s">
        <v>591</v>
      </c>
      <c r="K6" s="1" t="s">
        <v>592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="75" zoomScaleNormal="75" workbookViewId="0">
      <selection activeCell="F25" sqref="F25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60" t="s">
        <v>183</v>
      </c>
      <c r="B1" s="161"/>
      <c r="C1" s="161"/>
      <c r="D1" s="162"/>
    </row>
    <row r="2" spans="1:4" x14ac:dyDescent="0.3">
      <c r="A2" s="110" t="str">
        <f>'Formato 1'!A2</f>
        <v>PATRONATO DE BOMBEROS DE LEÓN GTO (a)</v>
      </c>
      <c r="B2" s="111"/>
      <c r="C2" s="111"/>
      <c r="D2" s="112"/>
    </row>
    <row r="3" spans="1:4" x14ac:dyDescent="0.3">
      <c r="A3" s="113" t="s">
        <v>184</v>
      </c>
      <c r="B3" s="114"/>
      <c r="C3" s="114"/>
      <c r="D3" s="115"/>
    </row>
    <row r="4" spans="1:4" x14ac:dyDescent="0.3">
      <c r="A4" s="113" t="str">
        <f>'Formato 3'!A4</f>
        <v>Del 1 de Enero al 31 de diciembre de 2024 (b)</v>
      </c>
      <c r="B4" s="114"/>
      <c r="C4" s="114"/>
      <c r="D4" s="115"/>
    </row>
    <row r="5" spans="1:4" x14ac:dyDescent="0.3">
      <c r="A5" s="116" t="s">
        <v>2</v>
      </c>
      <c r="B5" s="117"/>
      <c r="C5" s="117"/>
      <c r="D5" s="118"/>
    </row>
    <row r="6" spans="1:4" ht="15" customHeight="1" x14ac:dyDescent="0.3"/>
    <row r="7" spans="1:4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4">
        <f>SUM(B9:B11)</f>
        <v>180113902</v>
      </c>
      <c r="C8" s="14">
        <f>SUM(C9:C11)</f>
        <v>177115505.66</v>
      </c>
      <c r="D8" s="14">
        <f>SUM(D9:D11)</f>
        <v>177115505.66</v>
      </c>
    </row>
    <row r="9" spans="1:4" x14ac:dyDescent="0.3">
      <c r="A9" s="58" t="s">
        <v>189</v>
      </c>
      <c r="B9" s="94">
        <v>180113902</v>
      </c>
      <c r="C9" s="94">
        <v>177115505.66</v>
      </c>
      <c r="D9" s="94">
        <v>177115505.66</v>
      </c>
    </row>
    <row r="10" spans="1:4" x14ac:dyDescent="0.3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3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192</v>
      </c>
      <c r="B13" s="14">
        <f>B14+B15</f>
        <v>180113902</v>
      </c>
      <c r="C13" s="14">
        <f>C14+C15</f>
        <v>176230743.58999997</v>
      </c>
      <c r="D13" s="14">
        <f>D14+D15</f>
        <v>176230743.58999997</v>
      </c>
    </row>
    <row r="14" spans="1:4" x14ac:dyDescent="0.3">
      <c r="A14" s="58" t="s">
        <v>193</v>
      </c>
      <c r="B14" s="94">
        <v>0</v>
      </c>
      <c r="C14" s="94">
        <v>0</v>
      </c>
      <c r="D14" s="94">
        <v>0</v>
      </c>
    </row>
    <row r="15" spans="1:4" x14ac:dyDescent="0.3">
      <c r="A15" s="58" t="s">
        <v>194</v>
      </c>
      <c r="B15" s="94">
        <v>180113902</v>
      </c>
      <c r="C15" s="94">
        <v>176230743.58999997</v>
      </c>
      <c r="D15" s="94">
        <v>176230743.58999997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195</v>
      </c>
      <c r="B17" s="15">
        <v>0</v>
      </c>
      <c r="C17" s="14">
        <f>C18+C19</f>
        <v>2176407.37</v>
      </c>
      <c r="D17" s="14">
        <f>D18+D19</f>
        <v>0</v>
      </c>
    </row>
    <row r="18" spans="1:4" x14ac:dyDescent="0.3">
      <c r="A18" s="58" t="s">
        <v>196</v>
      </c>
      <c r="B18" s="16">
        <v>0</v>
      </c>
      <c r="C18" s="47">
        <v>2176407.37</v>
      </c>
      <c r="D18" s="47">
        <v>0</v>
      </c>
    </row>
    <row r="19" spans="1:4" x14ac:dyDescent="0.3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198</v>
      </c>
      <c r="B21" s="14">
        <f>B8-B13+B17</f>
        <v>0</v>
      </c>
      <c r="C21" s="14">
        <f>C8-C13+C17</f>
        <v>3061169.4400000228</v>
      </c>
      <c r="D21" s="14">
        <f>D8-D13+D17</f>
        <v>884762.07000002265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199</v>
      </c>
      <c r="B23" s="14">
        <f>B21-B11</f>
        <v>0</v>
      </c>
      <c r="C23" s="14">
        <f>C21-C11</f>
        <v>3061169.4400000228</v>
      </c>
      <c r="D23" s="14">
        <f>D21-D11</f>
        <v>884762.07000002265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f>B23-B17</f>
        <v>0</v>
      </c>
      <c r="C25" s="14">
        <f>C23-C17</f>
        <v>884762.07000002265</v>
      </c>
      <c r="D25" s="14">
        <f>D23-D17</f>
        <v>884762.07000002265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207</v>
      </c>
      <c r="B33" s="4">
        <f>B25+B29</f>
        <v>0</v>
      </c>
      <c r="C33" s="4">
        <f>C25+C29</f>
        <v>884762.07000002265</v>
      </c>
      <c r="D33" s="4">
        <f>D25+D29</f>
        <v>884762.07000002265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5" t="s">
        <v>216</v>
      </c>
      <c r="B48" s="96">
        <f>B9</f>
        <v>180113902</v>
      </c>
      <c r="C48" s="96">
        <f>C9</f>
        <v>177115505.66</v>
      </c>
      <c r="D48" s="96">
        <f>D9</f>
        <v>177115505.66</v>
      </c>
    </row>
    <row r="49" spans="1:4" x14ac:dyDescent="0.3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196</v>
      </c>
      <c r="B55" s="22">
        <v>0</v>
      </c>
      <c r="C55" s="47">
        <f>C18</f>
        <v>2176407.37</v>
      </c>
      <c r="D55" s="47">
        <f>D18</f>
        <v>0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218</v>
      </c>
      <c r="B57" s="4">
        <f>B48+B49-B53+B55</f>
        <v>180113902</v>
      </c>
      <c r="C57" s="4">
        <f>C48+C49-C53+C55</f>
        <v>179291913.03</v>
      </c>
      <c r="D57" s="4">
        <f>D48+D49-D53+D55</f>
        <v>177115505.66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f>B57-B49</f>
        <v>180113902</v>
      </c>
      <c r="C59" s="4">
        <f>C57-C49</f>
        <v>179291913.03</v>
      </c>
      <c r="D59" s="4">
        <f>D57-D49</f>
        <v>177115505.66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221</v>
      </c>
      <c r="B68" s="94">
        <f>B15</f>
        <v>180113902</v>
      </c>
      <c r="C68" s="94">
        <f>C15</f>
        <v>176230743.58999997</v>
      </c>
      <c r="D68" s="94">
        <f>D15</f>
        <v>176230743.58999997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222</v>
      </c>
      <c r="B72" s="14">
        <f>B63+B64-B68+B70</f>
        <v>-180113902</v>
      </c>
      <c r="C72" s="14">
        <f>C63+C64-C68+C70</f>
        <v>-176230743.58999997</v>
      </c>
      <c r="D72" s="14">
        <f>D63+D64-D68+D70</f>
        <v>-176230743.58999997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223</v>
      </c>
      <c r="B74" s="14">
        <f>B72-B64</f>
        <v>-180113902</v>
      </c>
      <c r="C74" s="14">
        <f>C72-C64</f>
        <v>-176230743.58999997</v>
      </c>
      <c r="D74" s="14">
        <f>D72-D64</f>
        <v>-176230743.58999997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4 B16:D17 B19:D25 B18 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16" zoomScale="75" zoomScaleNormal="75" workbookViewId="0">
      <selection activeCell="D36" sqref="D36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0" t="s">
        <v>224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>PATRONATO DE BOMBEROS DE LEÓN GTO (a)</v>
      </c>
      <c r="B2" s="111"/>
      <c r="C2" s="111"/>
      <c r="D2" s="111"/>
      <c r="E2" s="111"/>
      <c r="F2" s="111"/>
      <c r="G2" s="112"/>
    </row>
    <row r="3" spans="1:7" x14ac:dyDescent="0.3">
      <c r="A3" s="113" t="s">
        <v>225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28.8" x14ac:dyDescent="0.3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3">
      <c r="A8" s="26" t="s">
        <v>233</v>
      </c>
      <c r="B8" s="91"/>
      <c r="C8" s="91"/>
      <c r="D8" s="91"/>
      <c r="E8" s="91"/>
      <c r="F8" s="91"/>
      <c r="G8" s="91"/>
    </row>
    <row r="9" spans="1:7" x14ac:dyDescent="0.3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3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3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3">
      <c r="A13" s="58" t="s">
        <v>238</v>
      </c>
      <c r="B13" s="47">
        <v>0</v>
      </c>
      <c r="C13" s="47">
        <v>102900.13</v>
      </c>
      <c r="D13" s="47">
        <v>102900.13</v>
      </c>
      <c r="E13" s="47">
        <v>102918.77</v>
      </c>
      <c r="F13" s="47">
        <v>102918.77</v>
      </c>
      <c r="G13" s="47">
        <v>102918.77</v>
      </c>
    </row>
    <row r="14" spans="1:7" x14ac:dyDescent="0.3">
      <c r="A14" s="58" t="s">
        <v>239</v>
      </c>
      <c r="B14" s="47">
        <v>0</v>
      </c>
      <c r="C14" s="47">
        <v>8275.86</v>
      </c>
      <c r="D14" s="47">
        <v>8275.86</v>
      </c>
      <c r="E14" s="47">
        <v>8275.86</v>
      </c>
      <c r="F14" s="47">
        <v>8275.86</v>
      </c>
      <c r="G14" s="47">
        <v>8275.86</v>
      </c>
    </row>
    <row r="15" spans="1:7" x14ac:dyDescent="0.3">
      <c r="A15" s="58" t="s">
        <v>240</v>
      </c>
      <c r="B15" s="47">
        <v>7634981.54</v>
      </c>
      <c r="C15" s="47">
        <v>3606320.1</v>
      </c>
      <c r="D15" s="47">
        <v>11241301.640000001</v>
      </c>
      <c r="E15" s="47">
        <v>11241301.640000001</v>
      </c>
      <c r="F15" s="47">
        <v>11241301.640000001</v>
      </c>
      <c r="G15" s="47">
        <v>3606320.1000000006</v>
      </c>
    </row>
    <row r="16" spans="1:7" x14ac:dyDescent="0.3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3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3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3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3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3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3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3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3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3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3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3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3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3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3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3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3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" customHeight="1" x14ac:dyDescent="0.3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" customHeight="1" x14ac:dyDescent="0.3">
      <c r="A34" s="58" t="s">
        <v>259</v>
      </c>
      <c r="B34" s="47">
        <v>172478920.46000001</v>
      </c>
      <c r="C34" s="47">
        <v>-6715911.0699999994</v>
      </c>
      <c r="D34" s="47">
        <v>165763009.39000002</v>
      </c>
      <c r="E34" s="47">
        <v>165763009.38999999</v>
      </c>
      <c r="F34" s="47">
        <v>165763009.38999999</v>
      </c>
      <c r="G34" s="47">
        <v>-6715911.0700000226</v>
      </c>
    </row>
    <row r="35" spans="1:7" ht="14.4" customHeight="1" x14ac:dyDescent="0.3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" customHeight="1" x14ac:dyDescent="0.3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" customHeight="1" x14ac:dyDescent="0.3">
      <c r="A37" s="58" t="s">
        <v>262</v>
      </c>
      <c r="B37" s="47">
        <f t="shared" ref="B37:G37" si="6">B38+B39</f>
        <v>0</v>
      </c>
      <c r="C37" s="47">
        <v>2176407.37</v>
      </c>
      <c r="D37" s="47">
        <v>2176407.37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3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3">
      <c r="A39" s="77" t="s">
        <v>264</v>
      </c>
      <c r="B39" s="47">
        <v>0</v>
      </c>
      <c r="C39" s="47">
        <v>2176407.37</v>
      </c>
      <c r="D39" s="47">
        <v>2176407.37</v>
      </c>
      <c r="E39" s="47">
        <v>0</v>
      </c>
      <c r="F39" s="47">
        <v>0</v>
      </c>
      <c r="G39" s="47">
        <f>F39-B39</f>
        <v>0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265</v>
      </c>
      <c r="B41" s="4">
        <f t="shared" ref="B41:G41" si="7">SUM(B9,B10,B11,B12,B13,B14,B15,B16,B28,B34,B35,B37)</f>
        <v>180113902</v>
      </c>
      <c r="C41" s="4">
        <f t="shared" si="7"/>
        <v>-822007.60999999894</v>
      </c>
      <c r="D41" s="4">
        <f t="shared" si="7"/>
        <v>179291894.39000002</v>
      </c>
      <c r="E41" s="4">
        <f t="shared" si="7"/>
        <v>177115505.66</v>
      </c>
      <c r="F41" s="4">
        <f t="shared" si="7"/>
        <v>177115505.66</v>
      </c>
      <c r="G41" s="4">
        <f t="shared" si="7"/>
        <v>-2998396.3400000222</v>
      </c>
    </row>
    <row r="42" spans="1:7" x14ac:dyDescent="0.3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267</v>
      </c>
      <c r="B44" s="49"/>
      <c r="C44" s="49"/>
      <c r="D44" s="49"/>
      <c r="E44" s="49"/>
      <c r="F44" s="49"/>
      <c r="G44" s="49"/>
    </row>
    <row r="45" spans="1:7" x14ac:dyDescent="0.3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3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3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28.8" x14ac:dyDescent="0.3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3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3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x14ac:dyDescent="0.3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3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3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3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3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3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3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3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3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3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290</v>
      </c>
      <c r="B70" s="4">
        <f t="shared" ref="B70:G70" si="16">B41+B65+B67</f>
        <v>180113902</v>
      </c>
      <c r="C70" s="4">
        <f t="shared" si="16"/>
        <v>-822007.60999999894</v>
      </c>
      <c r="D70" s="4">
        <f t="shared" si="16"/>
        <v>179291894.39000002</v>
      </c>
      <c r="E70" s="4">
        <f t="shared" si="16"/>
        <v>177115505.66</v>
      </c>
      <c r="F70" s="4">
        <f t="shared" si="16"/>
        <v>177115505.66</v>
      </c>
      <c r="G70" s="4">
        <f t="shared" si="16"/>
        <v>-2998396.3400000222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291</v>
      </c>
      <c r="B72" s="49"/>
      <c r="C72" s="49"/>
      <c r="D72" s="49"/>
      <c r="E72" s="49"/>
      <c r="F72" s="49"/>
      <c r="G72" s="49"/>
    </row>
    <row r="73" spans="1:7" x14ac:dyDescent="0.3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28.8" x14ac:dyDescent="0.3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B35:F36 B38:F38 B37 E37:F37 B40:F58 B39 E39:F39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33" zoomScale="75" zoomScaleNormal="75" workbookViewId="0">
      <selection activeCell="B124" sqref="B124:G132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69" t="s">
        <v>295</v>
      </c>
      <c r="B1" s="161"/>
      <c r="C1" s="161"/>
      <c r="D1" s="161"/>
      <c r="E1" s="161"/>
      <c r="F1" s="161"/>
      <c r="G1" s="162"/>
    </row>
    <row r="2" spans="1:7" x14ac:dyDescent="0.3">
      <c r="A2" s="125" t="str">
        <f>'Formato 1'!A2</f>
        <v>PATRONATO DE BOMBEROS DE LEÓN GTO (a)</v>
      </c>
      <c r="B2" s="125"/>
      <c r="C2" s="125"/>
      <c r="D2" s="125"/>
      <c r="E2" s="125"/>
      <c r="F2" s="125"/>
      <c r="G2" s="125"/>
    </row>
    <row r="3" spans="1:7" x14ac:dyDescent="0.3">
      <c r="A3" s="126" t="s">
        <v>296</v>
      </c>
      <c r="B3" s="126"/>
      <c r="C3" s="126"/>
      <c r="D3" s="126"/>
      <c r="E3" s="126"/>
      <c r="F3" s="126"/>
      <c r="G3" s="126"/>
    </row>
    <row r="4" spans="1:7" x14ac:dyDescent="0.3">
      <c r="A4" s="126" t="s">
        <v>297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28.8" x14ac:dyDescent="0.3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3">
      <c r="A9" s="27" t="s">
        <v>304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3">
      <c r="A10" s="84" t="s">
        <v>305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3">
      <c r="A11" s="85" t="s">
        <v>306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3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3">
      <c r="A13" s="85" t="s">
        <v>308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3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3">
      <c r="A15" s="85" t="s">
        <v>310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3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3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3">
      <c r="A18" s="84" t="s">
        <v>313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3">
      <c r="A19" s="85" t="s">
        <v>314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3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3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">
      <c r="A22" s="85" t="s">
        <v>317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3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3">
      <c r="A24" s="85" t="s">
        <v>319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3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3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3">
      <c r="A28" s="84" t="s">
        <v>323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3">
      <c r="A29" s="85" t="s">
        <v>324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3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3">
      <c r="A31" s="85" t="s">
        <v>326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3">
      <c r="A32" s="85" t="s">
        <v>327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" customHeight="1" x14ac:dyDescent="0.3">
      <c r="A33" s="85" t="s">
        <v>328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" customHeight="1" x14ac:dyDescent="0.3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" customHeight="1" x14ac:dyDescent="0.3">
      <c r="A35" s="85" t="s">
        <v>330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" customHeight="1" x14ac:dyDescent="0.3">
      <c r="A36" s="85" t="s">
        <v>331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" customHeight="1" x14ac:dyDescent="0.3">
      <c r="A37" s="85" t="s">
        <v>332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3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3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3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3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3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3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3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3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3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3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3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3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3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3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378</v>
      </c>
      <c r="B84" s="83">
        <f t="shared" ref="B84:G84" si="19">SUM(B85,B93,B103,B113,B123,B133,B137,B146,B150)</f>
        <v>180113902</v>
      </c>
      <c r="C84" s="83">
        <f t="shared" si="19"/>
        <v>-822007.60999996495</v>
      </c>
      <c r="D84" s="83">
        <f t="shared" si="19"/>
        <v>179291894.38999999</v>
      </c>
      <c r="E84" s="83">
        <f t="shared" si="19"/>
        <v>176230743.58999997</v>
      </c>
      <c r="F84" s="83">
        <f t="shared" si="19"/>
        <v>176230743.58999997</v>
      </c>
      <c r="G84" s="83">
        <f t="shared" si="19"/>
        <v>3061150.8000000026</v>
      </c>
    </row>
    <row r="85" spans="1:7" x14ac:dyDescent="0.3">
      <c r="A85" s="84" t="s">
        <v>305</v>
      </c>
      <c r="B85" s="83">
        <f t="shared" ref="B85:G85" si="20">SUM(B86:B92)</f>
        <v>106657421</v>
      </c>
      <c r="C85" s="83">
        <f>SUM(C86:C92)</f>
        <v>248707.4599999995</v>
      </c>
      <c r="D85" s="83">
        <f t="shared" si="20"/>
        <v>106906128.45999999</v>
      </c>
      <c r="E85" s="83">
        <f t="shared" si="20"/>
        <v>103844977.66</v>
      </c>
      <c r="F85" s="83">
        <f t="shared" si="20"/>
        <v>103844977.66</v>
      </c>
      <c r="G85" s="83">
        <f t="shared" si="20"/>
        <v>3061150.8000000026</v>
      </c>
    </row>
    <row r="86" spans="1:7" x14ac:dyDescent="0.3">
      <c r="A86" s="85" t="s">
        <v>306</v>
      </c>
      <c r="B86" s="75">
        <v>59865081.859999999</v>
      </c>
      <c r="C86" s="75">
        <v>-2835637.41</v>
      </c>
      <c r="D86" s="75">
        <v>57029444.450000003</v>
      </c>
      <c r="E86" s="75">
        <v>56489528.670000002</v>
      </c>
      <c r="F86" s="75">
        <v>56489528.670000002</v>
      </c>
      <c r="G86" s="75">
        <v>539915.78000000119</v>
      </c>
    </row>
    <row r="87" spans="1:7" x14ac:dyDescent="0.3">
      <c r="A87" s="85" t="s">
        <v>307</v>
      </c>
      <c r="B87" s="75">
        <v>205347.41</v>
      </c>
      <c r="C87" s="75">
        <v>-140889.76</v>
      </c>
      <c r="D87" s="75">
        <v>64457.65</v>
      </c>
      <c r="E87" s="75">
        <v>49735.14</v>
      </c>
      <c r="F87" s="75">
        <v>49735.14</v>
      </c>
      <c r="G87" s="75">
        <v>14722.510000000002</v>
      </c>
    </row>
    <row r="88" spans="1:7" x14ac:dyDescent="0.3">
      <c r="A88" s="85" t="s">
        <v>308</v>
      </c>
      <c r="B88" s="75">
        <v>10468416.060000001</v>
      </c>
      <c r="C88" s="75">
        <v>1040299.75</v>
      </c>
      <c r="D88" s="75">
        <v>11508715.810000001</v>
      </c>
      <c r="E88" s="75">
        <v>11084570.529999999</v>
      </c>
      <c r="F88" s="75">
        <v>11084570.529999999</v>
      </c>
      <c r="G88" s="75">
        <v>424145.28000000119</v>
      </c>
    </row>
    <row r="89" spans="1:7" x14ac:dyDescent="0.3">
      <c r="A89" s="85" t="s">
        <v>309</v>
      </c>
      <c r="B89" s="75">
        <v>16442534.720000001</v>
      </c>
      <c r="C89" s="75">
        <v>930867.25</v>
      </c>
      <c r="D89" s="75">
        <v>17373401.969999999</v>
      </c>
      <c r="E89" s="75">
        <v>16729521.07</v>
      </c>
      <c r="F89" s="75">
        <v>16729521.07</v>
      </c>
      <c r="G89" s="75">
        <v>643880.89999999851</v>
      </c>
    </row>
    <row r="90" spans="1:7" x14ac:dyDescent="0.3">
      <c r="A90" s="85" t="s">
        <v>310</v>
      </c>
      <c r="B90" s="75">
        <v>18427183.609999999</v>
      </c>
      <c r="C90" s="75">
        <v>663602.43999999948</v>
      </c>
      <c r="D90" s="75">
        <v>19090786.050000001</v>
      </c>
      <c r="E90" s="75">
        <v>17652299.719999999</v>
      </c>
      <c r="F90" s="75">
        <v>17652299.719999999</v>
      </c>
      <c r="G90" s="75">
        <v>1438486.3300000019</v>
      </c>
    </row>
    <row r="91" spans="1:7" x14ac:dyDescent="0.3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3">
      <c r="A92" s="85" t="s">
        <v>312</v>
      </c>
      <c r="B92" s="75">
        <v>1248857.3400000001</v>
      </c>
      <c r="C92" s="75">
        <v>590465.18999999994</v>
      </c>
      <c r="D92" s="75">
        <v>1839322.53</v>
      </c>
      <c r="E92" s="75">
        <v>1839322.53</v>
      </c>
      <c r="F92" s="75">
        <v>1839322.53</v>
      </c>
      <c r="G92" s="75">
        <v>0</v>
      </c>
    </row>
    <row r="93" spans="1:7" x14ac:dyDescent="0.3">
      <c r="A93" s="84" t="s">
        <v>313</v>
      </c>
      <c r="B93" s="83">
        <f t="shared" ref="B93:G93" si="21">SUM(B94:B102)</f>
        <v>11035512</v>
      </c>
      <c r="C93" s="83">
        <f t="shared" si="21"/>
        <v>859669.44000000006</v>
      </c>
      <c r="D93" s="83">
        <f t="shared" si="21"/>
        <v>11895181.440000001</v>
      </c>
      <c r="E93" s="83">
        <f t="shared" si="21"/>
        <v>11895181.440000001</v>
      </c>
      <c r="F93" s="83">
        <f t="shared" si="21"/>
        <v>11895181.440000001</v>
      </c>
      <c r="G93" s="83">
        <f t="shared" si="21"/>
        <v>0</v>
      </c>
    </row>
    <row r="94" spans="1:7" x14ac:dyDescent="0.3">
      <c r="A94" s="85" t="s">
        <v>314</v>
      </c>
      <c r="B94" s="75">
        <v>428139.09</v>
      </c>
      <c r="C94" s="75">
        <v>-60320.210000000021</v>
      </c>
      <c r="D94" s="75">
        <v>367818.88</v>
      </c>
      <c r="E94" s="75">
        <v>367818.88</v>
      </c>
      <c r="F94" s="75">
        <v>367818.88</v>
      </c>
      <c r="G94" s="75">
        <v>0</v>
      </c>
    </row>
    <row r="95" spans="1:7" x14ac:dyDescent="0.3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</row>
    <row r="96" spans="1:7" x14ac:dyDescent="0.3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3">
      <c r="A97" s="85" t="s">
        <v>317</v>
      </c>
      <c r="B97" s="75">
        <v>141747.38</v>
      </c>
      <c r="C97" s="75">
        <v>-25000.919999999984</v>
      </c>
      <c r="D97" s="75">
        <v>116746.46</v>
      </c>
      <c r="E97" s="75">
        <v>116746.46</v>
      </c>
      <c r="F97" s="75">
        <v>116746.46</v>
      </c>
      <c r="G97" s="75">
        <v>0</v>
      </c>
    </row>
    <row r="98" spans="1:7" x14ac:dyDescent="0.3">
      <c r="A98" s="87" t="s">
        <v>318</v>
      </c>
      <c r="B98" s="75">
        <v>800118.34</v>
      </c>
      <c r="C98" s="75">
        <v>59573.75</v>
      </c>
      <c r="D98" s="75">
        <v>859692.09</v>
      </c>
      <c r="E98" s="75">
        <v>859692.09</v>
      </c>
      <c r="F98" s="75">
        <v>859692.09</v>
      </c>
      <c r="G98" s="75">
        <v>0</v>
      </c>
    </row>
    <row r="99" spans="1:7" x14ac:dyDescent="0.3">
      <c r="A99" s="85" t="s">
        <v>319</v>
      </c>
      <c r="B99" s="75">
        <v>4574927.95</v>
      </c>
      <c r="C99" s="75">
        <v>69709.290000000037</v>
      </c>
      <c r="D99" s="75">
        <v>4644637.24</v>
      </c>
      <c r="E99" s="75">
        <v>4644637.24</v>
      </c>
      <c r="F99" s="75">
        <v>4644637.24</v>
      </c>
      <c r="G99" s="75">
        <v>0</v>
      </c>
    </row>
    <row r="100" spans="1:7" x14ac:dyDescent="0.3">
      <c r="A100" s="85" t="s">
        <v>320</v>
      </c>
      <c r="B100" s="75">
        <v>731907.31</v>
      </c>
      <c r="C100" s="75">
        <v>451832.67000000016</v>
      </c>
      <c r="D100" s="75">
        <v>1183739.98</v>
      </c>
      <c r="E100" s="75">
        <v>1183739.98</v>
      </c>
      <c r="F100" s="75">
        <v>1183739.98</v>
      </c>
      <c r="G100" s="75">
        <v>0</v>
      </c>
    </row>
    <row r="101" spans="1:7" x14ac:dyDescent="0.3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3">
      <c r="A102" s="85" t="s">
        <v>322</v>
      </c>
      <c r="B102" s="75">
        <v>4358671.93</v>
      </c>
      <c r="C102" s="75">
        <v>363874.85999999987</v>
      </c>
      <c r="D102" s="75">
        <v>4722546.79</v>
      </c>
      <c r="E102" s="75">
        <v>4722546.79</v>
      </c>
      <c r="F102" s="75">
        <v>4722546.79</v>
      </c>
      <c r="G102" s="75">
        <v>0</v>
      </c>
    </row>
    <row r="103" spans="1:7" x14ac:dyDescent="0.3">
      <c r="A103" s="84" t="s">
        <v>323</v>
      </c>
      <c r="B103" s="83">
        <f t="shared" ref="B103:G103" si="22">SUM(B104:B112)</f>
        <v>7176882.6500000004</v>
      </c>
      <c r="C103" s="83">
        <f t="shared" si="22"/>
        <v>4866235.68</v>
      </c>
      <c r="D103" s="83">
        <f t="shared" si="22"/>
        <v>12043118.33</v>
      </c>
      <c r="E103" s="83">
        <f t="shared" si="22"/>
        <v>12043118.33</v>
      </c>
      <c r="F103" s="83">
        <f t="shared" si="22"/>
        <v>12043118.33</v>
      </c>
      <c r="G103" s="83">
        <f t="shared" si="22"/>
        <v>0</v>
      </c>
    </row>
    <row r="104" spans="1:7" x14ac:dyDescent="0.3">
      <c r="A104" s="85" t="s">
        <v>324</v>
      </c>
      <c r="B104" s="75">
        <v>911117.05</v>
      </c>
      <c r="C104" s="75">
        <v>964455.50999999989</v>
      </c>
      <c r="D104" s="75">
        <v>1875572.56</v>
      </c>
      <c r="E104" s="75">
        <v>1875572.56</v>
      </c>
      <c r="F104" s="75">
        <v>1875572.56</v>
      </c>
      <c r="G104" s="75">
        <v>0</v>
      </c>
    </row>
    <row r="105" spans="1:7" x14ac:dyDescent="0.3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3">
      <c r="A106" s="85" t="s">
        <v>326</v>
      </c>
      <c r="B106" s="75">
        <v>454494.82</v>
      </c>
      <c r="C106" s="75">
        <v>64993.040000000037</v>
      </c>
      <c r="D106" s="75">
        <v>519487.86</v>
      </c>
      <c r="E106" s="75">
        <v>519487.86</v>
      </c>
      <c r="F106" s="75">
        <v>519487.86</v>
      </c>
      <c r="G106" s="75">
        <v>0</v>
      </c>
    </row>
    <row r="107" spans="1:7" x14ac:dyDescent="0.3">
      <c r="A107" s="85" t="s">
        <v>327</v>
      </c>
      <c r="B107" s="75">
        <v>612750.69999999995</v>
      </c>
      <c r="C107" s="75">
        <v>239294.63000000012</v>
      </c>
      <c r="D107" s="75">
        <v>852045.33</v>
      </c>
      <c r="E107" s="75">
        <v>852045.33</v>
      </c>
      <c r="F107" s="75">
        <v>852045.33</v>
      </c>
      <c r="G107" s="75">
        <v>0</v>
      </c>
    </row>
    <row r="108" spans="1:7" x14ac:dyDescent="0.3">
      <c r="A108" s="85" t="s">
        <v>328</v>
      </c>
      <c r="B108" s="75">
        <v>943326.02</v>
      </c>
      <c r="C108" s="75">
        <v>1304099.3000000003</v>
      </c>
      <c r="D108" s="75">
        <v>2247425.3199999998</v>
      </c>
      <c r="E108" s="75">
        <v>2247425.3199999998</v>
      </c>
      <c r="F108" s="75">
        <v>2247425.3199999998</v>
      </c>
      <c r="G108" s="75">
        <v>0</v>
      </c>
    </row>
    <row r="109" spans="1:7" x14ac:dyDescent="0.3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3">
      <c r="A110" s="85" t="s">
        <v>330</v>
      </c>
      <c r="B110" s="75">
        <v>7603.2</v>
      </c>
      <c r="C110" s="75">
        <v>9066.48</v>
      </c>
      <c r="D110" s="75">
        <v>16669.68</v>
      </c>
      <c r="E110" s="75">
        <v>16669.68</v>
      </c>
      <c r="F110" s="75">
        <v>16669.68</v>
      </c>
      <c r="G110" s="75">
        <v>0</v>
      </c>
    </row>
    <row r="111" spans="1:7" x14ac:dyDescent="0.3">
      <c r="A111" s="85" t="s">
        <v>331</v>
      </c>
      <c r="B111" s="75">
        <v>1322001.8600000001</v>
      </c>
      <c r="C111" s="75">
        <v>597937.79999999981</v>
      </c>
      <c r="D111" s="75">
        <v>1919939.66</v>
      </c>
      <c r="E111" s="75">
        <v>1919939.66</v>
      </c>
      <c r="F111" s="75">
        <v>1919939.66</v>
      </c>
      <c r="G111" s="75">
        <v>0</v>
      </c>
    </row>
    <row r="112" spans="1:7" x14ac:dyDescent="0.3">
      <c r="A112" s="85" t="s">
        <v>332</v>
      </c>
      <c r="B112" s="75">
        <v>2925589</v>
      </c>
      <c r="C112" s="75">
        <v>1686388.92</v>
      </c>
      <c r="D112" s="75">
        <v>4611977.92</v>
      </c>
      <c r="E112" s="75">
        <v>4611977.92</v>
      </c>
      <c r="F112" s="75">
        <v>4611977.92</v>
      </c>
      <c r="G112" s="75">
        <v>0</v>
      </c>
    </row>
    <row r="113" spans="1:7" x14ac:dyDescent="0.3">
      <c r="A113" s="84" t="s">
        <v>333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3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3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3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3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3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3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3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3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3">
      <c r="A123" s="84" t="s">
        <v>343</v>
      </c>
      <c r="B123" s="83">
        <f t="shared" ref="B123:G123" si="25">SUM(B124:B132)</f>
        <v>55244086.350000001</v>
      </c>
      <c r="C123" s="83">
        <f t="shared" si="25"/>
        <v>-6796620.1899999641</v>
      </c>
      <c r="D123" s="83">
        <f t="shared" si="25"/>
        <v>48447466.159999996</v>
      </c>
      <c r="E123" s="83">
        <f t="shared" si="25"/>
        <v>48447466.159999996</v>
      </c>
      <c r="F123" s="83">
        <f t="shared" si="25"/>
        <v>48447466.159999996</v>
      </c>
      <c r="G123" s="83">
        <f t="shared" si="25"/>
        <v>0</v>
      </c>
    </row>
    <row r="124" spans="1:7" x14ac:dyDescent="0.3">
      <c r="A124" s="85" t="s">
        <v>344</v>
      </c>
      <c r="B124" s="75">
        <v>458098.89</v>
      </c>
      <c r="C124" s="75">
        <v>-180499.08999999985</v>
      </c>
      <c r="D124" s="75">
        <v>277599.8</v>
      </c>
      <c r="E124" s="75">
        <v>277599.8</v>
      </c>
      <c r="F124" s="75">
        <v>277599.8</v>
      </c>
      <c r="G124" s="75">
        <v>0</v>
      </c>
    </row>
    <row r="125" spans="1:7" x14ac:dyDescent="0.3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3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3">
      <c r="A127" s="85" t="s">
        <v>347</v>
      </c>
      <c r="B127" s="75">
        <v>38507096.140000001</v>
      </c>
      <c r="C127" s="75">
        <v>86875.420000016689</v>
      </c>
      <c r="D127" s="75">
        <v>38593971.560000002</v>
      </c>
      <c r="E127" s="75">
        <v>38593971.560000002</v>
      </c>
      <c r="F127" s="75">
        <v>38593971.560000002</v>
      </c>
      <c r="G127" s="75">
        <v>0</v>
      </c>
    </row>
    <row r="128" spans="1:7" x14ac:dyDescent="0.3">
      <c r="A128" s="85" t="s">
        <v>348</v>
      </c>
      <c r="B128" s="75">
        <v>16278891.32</v>
      </c>
      <c r="C128" s="75">
        <v>-6707986.5199999809</v>
      </c>
      <c r="D128" s="75">
        <v>9570904.8000000007</v>
      </c>
      <c r="E128" s="75">
        <v>9570904.8000000007</v>
      </c>
      <c r="F128" s="75">
        <v>9570904.8000000007</v>
      </c>
      <c r="G128" s="75">
        <v>0</v>
      </c>
    </row>
    <row r="129" spans="1:7" x14ac:dyDescent="0.3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</row>
    <row r="130" spans="1:7" x14ac:dyDescent="0.3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3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3">
      <c r="A132" s="85" t="s">
        <v>352</v>
      </c>
      <c r="B132" s="75">
        <v>0</v>
      </c>
      <c r="C132" s="75">
        <v>4990</v>
      </c>
      <c r="D132" s="75">
        <v>4990</v>
      </c>
      <c r="E132" s="75">
        <v>4990</v>
      </c>
      <c r="F132" s="75">
        <v>4990</v>
      </c>
      <c r="G132" s="75">
        <v>0</v>
      </c>
    </row>
    <row r="133" spans="1:7" x14ac:dyDescent="0.3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3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3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3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3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3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3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3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3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3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3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3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3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3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3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3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3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3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3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3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3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379</v>
      </c>
      <c r="B159" s="90">
        <f t="shared" ref="B159:G159" si="34">B9+B84</f>
        <v>180113902</v>
      </c>
      <c r="C159" s="90">
        <f t="shared" si="34"/>
        <v>-822007.60999996495</v>
      </c>
      <c r="D159" s="90">
        <f t="shared" si="34"/>
        <v>179291894.38999999</v>
      </c>
      <c r="E159" s="90">
        <f t="shared" si="34"/>
        <v>176230743.58999997</v>
      </c>
      <c r="F159" s="90">
        <f t="shared" si="34"/>
        <v>176230743.58999997</v>
      </c>
      <c r="G159" s="90">
        <f t="shared" si="34"/>
        <v>3061150.8000000026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7 B19:G27 B18:F18 B29:G37 B28:F28 B39:G47 B38:F38 B49:G57 B48:F48 B59:G61 B58:F58 B63:G70 B62:F62 B71:F84 B103:C103 B93:C93 E93:F93 B113:F123 B133:F159 F103 B85 D85:F85" unlockedFormula="1"/>
    <ignoredError sqref="G18 G28 G38 G48 G58 G62 G71:G85 G93 G103 G113:G123 G13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0"/>
  <sheetViews>
    <sheetView showGridLines="0" zoomScale="75" zoomScaleNormal="75" workbookViewId="0">
      <selection activeCell="I18" sqref="I18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3">
      <c r="A2" s="110" t="str">
        <f>'Formato 1'!A2</f>
        <v>PATRONATO DE BOMBEROS DE LEÓN GTO (a)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28.8" x14ac:dyDescent="0.3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3">
      <c r="A9" s="26" t="s">
        <v>382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3">
      <c r="A10" s="63" t="s">
        <v>383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31" t="s">
        <v>150</v>
      </c>
      <c r="B18" s="49"/>
      <c r="C18" s="49"/>
      <c r="D18" s="49"/>
      <c r="E18" s="49"/>
      <c r="F18" s="49"/>
      <c r="G18" s="49"/>
    </row>
    <row r="19" spans="1:7" x14ac:dyDescent="0.3">
      <c r="A19" s="3" t="s">
        <v>391</v>
      </c>
      <c r="B19" s="4">
        <f>SUM(B20:B27)</f>
        <v>180113902</v>
      </c>
      <c r="C19" s="4">
        <f t="shared" ref="C19:G19" si="1">SUM(C20:C27)</f>
        <v>-822007.60999996495</v>
      </c>
      <c r="D19" s="4">
        <f t="shared" si="1"/>
        <v>179291894.38999999</v>
      </c>
      <c r="E19" s="4">
        <f t="shared" si="1"/>
        <v>176230743.58999997</v>
      </c>
      <c r="F19" s="4">
        <f t="shared" si="1"/>
        <v>176230743.58999997</v>
      </c>
      <c r="G19" s="4">
        <f t="shared" si="1"/>
        <v>3061150.8000000119</v>
      </c>
    </row>
    <row r="20" spans="1:7" x14ac:dyDescent="0.3">
      <c r="A20" s="63" t="s">
        <v>383</v>
      </c>
      <c r="B20" s="75">
        <v>180113902</v>
      </c>
      <c r="C20" s="75">
        <v>-822007.60999996495</v>
      </c>
      <c r="D20" s="75">
        <v>179291894.38999999</v>
      </c>
      <c r="E20" s="75">
        <v>176230743.58999997</v>
      </c>
      <c r="F20" s="75">
        <v>176230743.58999997</v>
      </c>
      <c r="G20" s="75">
        <v>3061150.8000000119</v>
      </c>
    </row>
    <row r="21" spans="1:7" x14ac:dyDescent="0.3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31" t="s">
        <v>150</v>
      </c>
      <c r="B28" s="49"/>
      <c r="C28" s="49"/>
      <c r="D28" s="49"/>
      <c r="E28" s="49"/>
      <c r="F28" s="49"/>
      <c r="G28" s="49"/>
    </row>
    <row r="29" spans="1:7" x14ac:dyDescent="0.3">
      <c r="A29" s="3" t="s">
        <v>379</v>
      </c>
      <c r="B29" s="4">
        <f>SUM(B19,B9)</f>
        <v>180113902</v>
      </c>
      <c r="C29" s="4">
        <f t="shared" ref="C29:G29" si="2">SUM(C19,C9)</f>
        <v>-822007.60999996495</v>
      </c>
      <c r="D29" s="4">
        <f t="shared" si="2"/>
        <v>179291894.38999999</v>
      </c>
      <c r="E29" s="4">
        <f t="shared" si="2"/>
        <v>176230743.58999997</v>
      </c>
      <c r="F29" s="4">
        <f t="shared" si="2"/>
        <v>176230743.58999997</v>
      </c>
      <c r="G29" s="4">
        <f t="shared" si="2"/>
        <v>3061150.8000000119</v>
      </c>
    </row>
    <row r="30" spans="1:7" x14ac:dyDescent="0.3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59" zoomScale="75" zoomScaleNormal="75" workbookViewId="0">
      <selection activeCell="B51" sqref="B51:G5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5" t="s">
        <v>392</v>
      </c>
      <c r="B1" s="176"/>
      <c r="C1" s="176"/>
      <c r="D1" s="176"/>
      <c r="E1" s="176"/>
      <c r="F1" s="176"/>
      <c r="G1" s="176"/>
    </row>
    <row r="2" spans="1:7" x14ac:dyDescent="0.3">
      <c r="A2" s="110" t="str">
        <f>'Formato 1'!A2</f>
        <v>PATRONATO DE BOMBEROS DE LEÓN GTO (a)</v>
      </c>
      <c r="B2" s="111"/>
      <c r="C2" s="111"/>
      <c r="D2" s="111"/>
      <c r="E2" s="111"/>
      <c r="F2" s="111"/>
      <c r="G2" s="112"/>
    </row>
    <row r="3" spans="1:7" x14ac:dyDescent="0.3">
      <c r="A3" s="113" t="s">
        <v>393</v>
      </c>
      <c r="B3" s="114"/>
      <c r="C3" s="114"/>
      <c r="D3" s="114"/>
      <c r="E3" s="114"/>
      <c r="F3" s="114"/>
      <c r="G3" s="115"/>
    </row>
    <row r="4" spans="1:7" x14ac:dyDescent="0.3">
      <c r="A4" s="113" t="s">
        <v>394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28.8" x14ac:dyDescent="0.3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3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3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3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3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3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3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430</v>
      </c>
      <c r="B43" s="4">
        <f>SUM(B44,B53,B61,B71)</f>
        <v>180113902</v>
      </c>
      <c r="C43" s="4">
        <f t="shared" ref="C43:G43" si="5">SUM(C44,C53,C61,C71)</f>
        <v>-822007.60999996495</v>
      </c>
      <c r="D43" s="4">
        <f t="shared" si="5"/>
        <v>179291894.38999999</v>
      </c>
      <c r="E43" s="4">
        <f t="shared" si="5"/>
        <v>176230743.58999997</v>
      </c>
      <c r="F43" s="4">
        <f t="shared" si="5"/>
        <v>176230743.58999997</v>
      </c>
      <c r="G43" s="4">
        <f t="shared" si="5"/>
        <v>3061150.8000000119</v>
      </c>
    </row>
    <row r="44" spans="1:7" x14ac:dyDescent="0.3">
      <c r="A44" s="58" t="s">
        <v>398</v>
      </c>
      <c r="B44" s="47">
        <f>SUM(B45:B52)</f>
        <v>180113902</v>
      </c>
      <c r="C44" s="47">
        <f t="shared" ref="C44:G44" si="6">SUM(C45:C52)</f>
        <v>-822007.60999996495</v>
      </c>
      <c r="D44" s="47">
        <f t="shared" si="6"/>
        <v>179291894.38999999</v>
      </c>
      <c r="E44" s="47">
        <f t="shared" si="6"/>
        <v>176230743.58999997</v>
      </c>
      <c r="F44" s="47">
        <f t="shared" si="6"/>
        <v>176230743.58999997</v>
      </c>
      <c r="G44" s="47">
        <f t="shared" si="6"/>
        <v>3061150.8000000119</v>
      </c>
    </row>
    <row r="45" spans="1:7" x14ac:dyDescent="0.3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405</v>
      </c>
      <c r="B51" s="47">
        <v>180113902</v>
      </c>
      <c r="C51" s="47">
        <v>-822007.60999996495</v>
      </c>
      <c r="D51" s="47">
        <v>179291894.38999999</v>
      </c>
      <c r="E51" s="47">
        <v>176230743.58999997</v>
      </c>
      <c r="F51" s="47">
        <v>176230743.58999997</v>
      </c>
      <c r="G51" s="47">
        <v>3061150.8000000119</v>
      </c>
    </row>
    <row r="52" spans="1:7" x14ac:dyDescent="0.3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3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3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3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379</v>
      </c>
      <c r="B77" s="4">
        <f>B43+B9</f>
        <v>180113902</v>
      </c>
      <c r="C77" s="4">
        <f t="shared" ref="C77:G77" si="10">C43+C9</f>
        <v>-822007.60999996495</v>
      </c>
      <c r="D77" s="4">
        <f t="shared" si="10"/>
        <v>179291894.38999999</v>
      </c>
      <c r="E77" s="4">
        <f t="shared" si="10"/>
        <v>176230743.58999997</v>
      </c>
      <c r="F77" s="4">
        <f t="shared" si="10"/>
        <v>176230743.58999997</v>
      </c>
      <c r="G77" s="4">
        <f t="shared" si="10"/>
        <v>3061150.8000000119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B76:G77 C54:G60 C62:G70 C43:G52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43 B52:G77 B45:G50 B44:C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8" zoomScale="75" zoomScaleNormal="75" workbookViewId="0">
      <selection activeCell="B27" sqref="B27:G27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69" t="s">
        <v>431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>PATRONATO DE BOMBEROS DE LEÓN GTO (a)</v>
      </c>
      <c r="B2" s="111"/>
      <c r="C2" s="111"/>
      <c r="D2" s="111"/>
      <c r="E2" s="111"/>
      <c r="F2" s="111"/>
      <c r="G2" s="112"/>
    </row>
    <row r="3" spans="1:7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x14ac:dyDescent="0.3">
      <c r="A4" s="113" t="s">
        <v>432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28.8" x14ac:dyDescent="0.3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3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3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3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445</v>
      </c>
      <c r="B21" s="119">
        <f>SUM(B22,B23,B24,B27,B28,B31)</f>
        <v>180113902</v>
      </c>
      <c r="C21" s="119">
        <f t="shared" ref="C21:F21" si="4">SUM(C22,C23,C24,C27,C28,C31)</f>
        <v>248707.4599999995</v>
      </c>
      <c r="D21" s="119">
        <f t="shared" si="4"/>
        <v>179291894.38999999</v>
      </c>
      <c r="E21" s="119">
        <f t="shared" si="4"/>
        <v>176230743.58999997</v>
      </c>
      <c r="F21" s="119">
        <f t="shared" si="4"/>
        <v>176230743.58999997</v>
      </c>
      <c r="G21" s="119">
        <f>SUM(G22,G23,G24,G27,G28,G31)</f>
        <v>3061150.8000000119</v>
      </c>
    </row>
    <row r="22" spans="1:7" x14ac:dyDescent="0.3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440</v>
      </c>
      <c r="B27" s="76">
        <v>180113902</v>
      </c>
      <c r="C27" s="76">
        <v>248707.4599999995</v>
      </c>
      <c r="D27" s="76">
        <v>179291894.38999999</v>
      </c>
      <c r="E27" s="76">
        <v>176230743.58999997</v>
      </c>
      <c r="F27" s="76">
        <v>176230743.58999997</v>
      </c>
      <c r="G27" s="76">
        <v>3061150.8000000119</v>
      </c>
    </row>
    <row r="28" spans="1:7" ht="28.8" x14ac:dyDescent="0.3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446</v>
      </c>
      <c r="B33" s="119">
        <f>B21+B9</f>
        <v>180113902</v>
      </c>
      <c r="C33" s="119">
        <f t="shared" ref="C33:G33" si="8">C21+C9</f>
        <v>248707.4599999995</v>
      </c>
      <c r="D33" s="119">
        <f t="shared" si="8"/>
        <v>179291894.38999999</v>
      </c>
      <c r="E33" s="119">
        <f t="shared" si="8"/>
        <v>176230743.58999997</v>
      </c>
      <c r="F33" s="119">
        <f t="shared" si="8"/>
        <v>176230743.58999997</v>
      </c>
      <c r="G33" s="119">
        <f t="shared" si="8"/>
        <v>3061150.8000000119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26 B28:F33" unlockedFormula="1"/>
    <ignoredError sqref="G12:G26 G28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topLeftCell="A2" zoomScale="75" zoomScaleNormal="75" workbookViewId="0">
      <selection activeCell="B12" sqref="B12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447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PATRONATO DE BOMBEROS DE LEÓN GTO (a)</v>
      </c>
      <c r="B2" s="182"/>
      <c r="C2" s="182"/>
      <c r="D2" s="182"/>
      <c r="E2" s="182"/>
      <c r="F2" s="182"/>
      <c r="G2" s="183"/>
    </row>
    <row r="3" spans="1:7" x14ac:dyDescent="0.3">
      <c r="A3" s="178" t="s">
        <v>448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x14ac:dyDescent="0.3">
      <c r="A5" s="172" t="s">
        <v>449</v>
      </c>
      <c r="B5" s="173"/>
      <c r="C5" s="173"/>
      <c r="D5" s="173"/>
      <c r="E5" s="173"/>
      <c r="F5" s="173"/>
      <c r="G5" s="174"/>
    </row>
    <row r="6" spans="1:7" ht="28.8" x14ac:dyDescent="0.3">
      <c r="A6" s="139" t="s">
        <v>579</v>
      </c>
      <c r="B6" s="7" t="s">
        <v>594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3">
      <c r="A7" s="26" t="s">
        <v>563</v>
      </c>
      <c r="B7" s="119">
        <f>SUM(B8:B19)</f>
        <v>180113902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491</v>
      </c>
      <c r="B14" s="75">
        <v>7634981.54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494</v>
      </c>
      <c r="B17" s="75">
        <v>172478920.46000001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578</v>
      </c>
      <c r="B20" s="75"/>
      <c r="C20" s="75"/>
      <c r="D20" s="75"/>
      <c r="E20" s="75"/>
      <c r="F20" s="75"/>
      <c r="G20" s="75"/>
    </row>
    <row r="21" spans="1:7" x14ac:dyDescent="0.3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578</v>
      </c>
      <c r="B27" s="76"/>
      <c r="C27" s="76"/>
      <c r="D27" s="76"/>
      <c r="E27" s="76"/>
      <c r="F27" s="76"/>
      <c r="G27" s="76"/>
    </row>
    <row r="28" spans="1:7" x14ac:dyDescent="0.3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578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577</v>
      </c>
      <c r="B31" s="119">
        <f>B21+B7+B28</f>
        <v>180113902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291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26:G31 C25:G25 B18:G24 C17:G17 B15:G16 C14:G1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topLeftCell="A5" zoomScale="75" zoomScaleNormal="75" workbookViewId="0">
      <selection activeCell="B15" sqref="B15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466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PATRONATO DE BOMBEROS DE LEÓN GTO (a)</v>
      </c>
      <c r="B2" s="182"/>
      <c r="C2" s="182"/>
      <c r="D2" s="182"/>
      <c r="E2" s="182"/>
      <c r="F2" s="182"/>
      <c r="G2" s="183"/>
    </row>
    <row r="3" spans="1:7" x14ac:dyDescent="0.3">
      <c r="A3" s="178" t="s">
        <v>467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x14ac:dyDescent="0.3">
      <c r="A5" s="172" t="s">
        <v>449</v>
      </c>
      <c r="B5" s="173"/>
      <c r="C5" s="173"/>
      <c r="D5" s="173"/>
      <c r="E5" s="173"/>
      <c r="F5" s="173"/>
      <c r="G5" s="174"/>
    </row>
    <row r="6" spans="1:7" ht="28.8" x14ac:dyDescent="0.3">
      <c r="A6" s="139" t="s">
        <v>579</v>
      </c>
      <c r="B6" s="7" t="s">
        <v>594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3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3">
      <c r="A8" s="58" t="s">
        <v>580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581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582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479</v>
      </c>
      <c r="B18" s="119">
        <f>SUM(B19:B27)</f>
        <v>180113902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3">
      <c r="A19" s="58" t="s">
        <v>580</v>
      </c>
      <c r="B19" s="76">
        <v>106657421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581</v>
      </c>
      <c r="B20" s="76">
        <v>11035512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472</v>
      </c>
      <c r="B21" s="76">
        <v>7176882.6500000004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582</v>
      </c>
      <c r="B23" s="76">
        <v>55244086.350000001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578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481</v>
      </c>
      <c r="B29" s="119">
        <f>B18+B7</f>
        <v>180113902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C27:G28 B18:G18 B29:G29 C19:G2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topLeftCell="A8" zoomScale="75" zoomScaleNormal="75" workbookViewId="0">
      <selection activeCell="G16" sqref="G16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482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PATRONATO DE BOMBEROS DE LEÓN GTO (a)</v>
      </c>
      <c r="B2" s="182"/>
      <c r="C2" s="182"/>
      <c r="D2" s="182"/>
      <c r="E2" s="182"/>
      <c r="F2" s="182"/>
      <c r="G2" s="183"/>
    </row>
    <row r="3" spans="1:7" x14ac:dyDescent="0.3">
      <c r="A3" s="178" t="s">
        <v>483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ht="43.2" x14ac:dyDescent="0.3">
      <c r="A5" s="139" t="s">
        <v>450</v>
      </c>
      <c r="B5" s="7" t="s">
        <v>600</v>
      </c>
      <c r="C5" s="33" t="s">
        <v>599</v>
      </c>
      <c r="D5" s="33" t="s">
        <v>598</v>
      </c>
      <c r="E5" s="33" t="s">
        <v>597</v>
      </c>
      <c r="F5" s="33" t="s">
        <v>596</v>
      </c>
      <c r="G5" s="33" t="s">
        <v>595</v>
      </c>
    </row>
    <row r="6" spans="1:7" ht="15.75" customHeight="1" x14ac:dyDescent="0.3">
      <c r="A6" s="26" t="s">
        <v>452</v>
      </c>
      <c r="B6" s="119">
        <f>SUM(B7:B18)</f>
        <v>82619279.050000012</v>
      </c>
      <c r="C6" s="119">
        <f t="shared" ref="C6:G6" si="0">SUM(C7:C18)</f>
        <v>89477192.060000002</v>
      </c>
      <c r="D6" s="119">
        <f t="shared" si="0"/>
        <v>92914318.99000001</v>
      </c>
      <c r="E6" s="119">
        <f t="shared" si="0"/>
        <v>120441037.87</v>
      </c>
      <c r="F6" s="119">
        <f t="shared" si="0"/>
        <v>121244473.68000001</v>
      </c>
      <c r="G6" s="119">
        <f t="shared" si="0"/>
        <v>177115505.66</v>
      </c>
    </row>
    <row r="7" spans="1:7" x14ac:dyDescent="0.3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102918.77</v>
      </c>
    </row>
    <row r="12" spans="1:7" x14ac:dyDescent="0.3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8275.86</v>
      </c>
    </row>
    <row r="13" spans="1:7" x14ac:dyDescent="0.3">
      <c r="A13" s="59" t="s">
        <v>491</v>
      </c>
      <c r="B13" s="75">
        <v>7354514.3200000003</v>
      </c>
      <c r="C13" s="75">
        <v>6575093.9100000001</v>
      </c>
      <c r="D13" s="75">
        <v>9056434.8699999992</v>
      </c>
      <c r="E13" s="75">
        <v>10479444.869999999</v>
      </c>
      <c r="F13" s="75">
        <v>10516914.68</v>
      </c>
      <c r="G13" s="75">
        <v>11241301.640000001</v>
      </c>
    </row>
    <row r="14" spans="1:7" x14ac:dyDescent="0.3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494</v>
      </c>
      <c r="B16" s="75">
        <v>75264764.730000004</v>
      </c>
      <c r="C16" s="75">
        <v>82902098.150000006</v>
      </c>
      <c r="D16" s="75">
        <v>83857884.120000005</v>
      </c>
      <c r="E16" s="75">
        <v>109961593</v>
      </c>
      <c r="F16" s="75">
        <v>110727559</v>
      </c>
      <c r="G16" s="75">
        <v>165763009.38999999</v>
      </c>
    </row>
    <row r="17" spans="1:7" x14ac:dyDescent="0.3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462</v>
      </c>
      <c r="B27" s="119">
        <f>SUM(B28)</f>
        <v>0</v>
      </c>
      <c r="C27" s="119">
        <f t="shared" ref="C27:G27" si="2">SUM(C28)</f>
        <v>4761497.62</v>
      </c>
      <c r="D27" s="119">
        <f t="shared" si="2"/>
        <v>0</v>
      </c>
      <c r="E27" s="119">
        <f t="shared" si="2"/>
        <v>417503.01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289</v>
      </c>
      <c r="B28" s="76">
        <v>0</v>
      </c>
      <c r="C28" s="76">
        <v>4761497.62</v>
      </c>
      <c r="D28" s="76">
        <v>0</v>
      </c>
      <c r="E28" s="76">
        <v>417503.01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502</v>
      </c>
      <c r="B30" s="119">
        <f>B20+B6+B27</f>
        <v>82619279.050000012</v>
      </c>
      <c r="C30" s="119">
        <f t="shared" ref="C30:G30" si="3">C20+C6+C27</f>
        <v>94238689.680000007</v>
      </c>
      <c r="D30" s="119">
        <f t="shared" si="3"/>
        <v>92914318.99000001</v>
      </c>
      <c r="E30" s="119">
        <f t="shared" si="3"/>
        <v>120858540.88000001</v>
      </c>
      <c r="F30" s="119">
        <f t="shared" si="3"/>
        <v>121244473.68000001</v>
      </c>
      <c r="G30" s="119">
        <f t="shared" si="3"/>
        <v>177115505.66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291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585</v>
      </c>
    </row>
    <row r="39" spans="1:7" x14ac:dyDescent="0.3">
      <c r="A39" t="s">
        <v>586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G18" sqref="G18:G26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507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PATRONATO DE BOMBEROS DE LEÓN GTO (a)</v>
      </c>
      <c r="B2" s="182"/>
      <c r="C2" s="182"/>
      <c r="D2" s="182"/>
      <c r="E2" s="182"/>
      <c r="F2" s="182"/>
      <c r="G2" s="183"/>
    </row>
    <row r="3" spans="1:7" x14ac:dyDescent="0.3">
      <c r="A3" s="178" t="s">
        <v>508</v>
      </c>
      <c r="B3" s="179"/>
      <c r="C3" s="179"/>
      <c r="D3" s="179"/>
      <c r="E3" s="179"/>
      <c r="F3" s="179"/>
      <c r="G3" s="180"/>
    </row>
    <row r="4" spans="1:7" x14ac:dyDescent="0.3">
      <c r="A4" s="178" t="s">
        <v>2</v>
      </c>
      <c r="B4" s="179"/>
      <c r="C4" s="179"/>
      <c r="D4" s="179"/>
      <c r="E4" s="179"/>
      <c r="F4" s="179"/>
      <c r="G4" s="180"/>
    </row>
    <row r="5" spans="1:7" ht="43.2" x14ac:dyDescent="0.3">
      <c r="A5" s="139" t="s">
        <v>450</v>
      </c>
      <c r="B5" s="7" t="s">
        <v>600</v>
      </c>
      <c r="C5" s="33" t="s">
        <v>599</v>
      </c>
      <c r="D5" s="33" t="s">
        <v>598</v>
      </c>
      <c r="E5" s="33" t="s">
        <v>597</v>
      </c>
      <c r="F5" s="33" t="s">
        <v>596</v>
      </c>
      <c r="G5" s="33" t="s">
        <v>595</v>
      </c>
    </row>
    <row r="6" spans="1:7" ht="15.75" customHeight="1" x14ac:dyDescent="0.3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3">
      <c r="A7" s="58" t="s">
        <v>580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582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>
        <v>0</v>
      </c>
      <c r="G16" s="75"/>
    </row>
    <row r="17" spans="1:7" x14ac:dyDescent="0.3">
      <c r="A17" s="3" t="s">
        <v>479</v>
      </c>
      <c r="B17" s="119">
        <f>SUM(B18:B26)</f>
        <v>70343622.579999998</v>
      </c>
      <c r="C17" s="119">
        <f t="shared" ref="C17:G17" si="1">SUM(C18:C26)</f>
        <v>94029478.060000002</v>
      </c>
      <c r="D17" s="119">
        <f t="shared" si="1"/>
        <v>98587407.179999992</v>
      </c>
      <c r="E17" s="119">
        <f t="shared" si="1"/>
        <v>120858540.88000001</v>
      </c>
      <c r="F17" s="119">
        <f t="shared" si="1"/>
        <v>118108430.27</v>
      </c>
      <c r="G17" s="119">
        <f t="shared" si="1"/>
        <v>176230743.58999997</v>
      </c>
    </row>
    <row r="18" spans="1:7" x14ac:dyDescent="0.3">
      <c r="A18" s="58" t="s">
        <v>580</v>
      </c>
      <c r="B18" s="76">
        <v>50288493.449999996</v>
      </c>
      <c r="C18" s="76">
        <v>79907611.650000006</v>
      </c>
      <c r="D18" s="76">
        <v>80596069.359999999</v>
      </c>
      <c r="E18" s="76">
        <v>93354640.890000001</v>
      </c>
      <c r="F18" s="76">
        <v>96534436.879999995</v>
      </c>
      <c r="G18" s="76">
        <v>103844977.66</v>
      </c>
    </row>
    <row r="19" spans="1:7" x14ac:dyDescent="0.3">
      <c r="A19" s="58" t="s">
        <v>581</v>
      </c>
      <c r="B19" s="76">
        <v>4540397.74</v>
      </c>
      <c r="C19" s="76">
        <v>6317537.870000001</v>
      </c>
      <c r="D19" s="76">
        <v>7268299.6800000006</v>
      </c>
      <c r="E19" s="76">
        <v>7436772.8700000001</v>
      </c>
      <c r="F19" s="76">
        <v>10956665.75</v>
      </c>
      <c r="G19" s="76">
        <v>11895181.440000001</v>
      </c>
    </row>
    <row r="20" spans="1:7" x14ac:dyDescent="0.3">
      <c r="A20" s="58" t="s">
        <v>472</v>
      </c>
      <c r="B20" s="76">
        <v>6687374.6400000006</v>
      </c>
      <c r="C20" s="76">
        <v>6630105.8300000001</v>
      </c>
      <c r="D20" s="76">
        <v>10328115.93</v>
      </c>
      <c r="E20" s="76">
        <v>12908890.17</v>
      </c>
      <c r="F20" s="76">
        <v>10400724.600000001</v>
      </c>
      <c r="G20" s="76">
        <v>12043118.33</v>
      </c>
    </row>
    <row r="21" spans="1:7" x14ac:dyDescent="0.3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582</v>
      </c>
      <c r="B22" s="76">
        <v>8827356.75</v>
      </c>
      <c r="C22" s="76">
        <v>1174222.71</v>
      </c>
      <c r="D22" s="76">
        <v>394922.20999999996</v>
      </c>
      <c r="E22" s="76">
        <v>7158236.9499999993</v>
      </c>
      <c r="F22" s="76">
        <v>216603.04</v>
      </c>
      <c r="G22" s="76">
        <v>48447466.159999996</v>
      </c>
    </row>
    <row r="23" spans="1:7" x14ac:dyDescent="0.3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578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481</v>
      </c>
      <c r="B28" s="119">
        <f>B17+B6</f>
        <v>70343622.579999998</v>
      </c>
      <c r="C28" s="119">
        <f t="shared" ref="C28:G28" si="2">C17+C6</f>
        <v>94029478.060000002</v>
      </c>
      <c r="D28" s="119">
        <f t="shared" si="2"/>
        <v>98587407.179999992</v>
      </c>
      <c r="E28" s="119">
        <f t="shared" si="2"/>
        <v>120858540.88000001</v>
      </c>
      <c r="F28" s="119">
        <f t="shared" si="2"/>
        <v>118108430.27</v>
      </c>
      <c r="G28" s="119">
        <f t="shared" si="2"/>
        <v>176230743.58999997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583</v>
      </c>
    </row>
    <row r="32" spans="1:7" x14ac:dyDescent="0.3">
      <c r="A32" t="s">
        <v>584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7:G17 B7:E16 G7:G16 B27:G28 B23:F2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J33" sqref="J33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69" t="s">
        <v>511</v>
      </c>
      <c r="B1" s="161"/>
      <c r="C1" s="161"/>
      <c r="D1" s="161"/>
      <c r="E1" s="161"/>
      <c r="F1" s="161"/>
    </row>
    <row r="2" spans="1:6" x14ac:dyDescent="0.3">
      <c r="A2" s="181" t="str">
        <f>'Formato 1'!A2</f>
        <v>PATRONATO DE BOMBEROS DE LEÓN GTO (a)</v>
      </c>
      <c r="B2" s="182"/>
      <c r="C2" s="182"/>
      <c r="D2" s="182"/>
      <c r="E2" s="182"/>
      <c r="F2" s="183"/>
    </row>
    <row r="3" spans="1:6" x14ac:dyDescent="0.3">
      <c r="A3" s="178" t="s">
        <v>512</v>
      </c>
      <c r="B3" s="179"/>
      <c r="C3" s="179"/>
      <c r="D3" s="179"/>
      <c r="E3" s="179"/>
      <c r="F3" s="180"/>
    </row>
    <row r="4" spans="1:6" ht="28.8" x14ac:dyDescent="0.3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3">
      <c r="A5" s="143" t="s">
        <v>518</v>
      </c>
      <c r="B5" s="148">
        <v>0</v>
      </c>
      <c r="C5" s="148">
        <v>0</v>
      </c>
      <c r="D5" s="148">
        <v>0</v>
      </c>
      <c r="E5" s="148">
        <v>0</v>
      </c>
      <c r="F5" s="148">
        <v>0</v>
      </c>
    </row>
    <row r="6" spans="1:6" x14ac:dyDescent="0.3">
      <c r="A6" s="146" t="s">
        <v>519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3">
      <c r="A7" s="146" t="s">
        <v>520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521</v>
      </c>
      <c r="B9" s="145">
        <v>0</v>
      </c>
      <c r="C9" s="145">
        <v>0</v>
      </c>
      <c r="D9" s="145">
        <v>0</v>
      </c>
      <c r="E9" s="145">
        <v>0</v>
      </c>
      <c r="F9" s="145">
        <v>0</v>
      </c>
    </row>
    <row r="10" spans="1:6" x14ac:dyDescent="0.3">
      <c r="A10" s="146" t="s">
        <v>522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</row>
    <row r="11" spans="1:6" x14ac:dyDescent="0.3">
      <c r="A11" s="67" t="s">
        <v>523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</row>
    <row r="12" spans="1:6" x14ac:dyDescent="0.3">
      <c r="A12" s="67" t="s">
        <v>524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</row>
    <row r="13" spans="1:6" x14ac:dyDescent="0.3">
      <c r="A13" s="67" t="s">
        <v>525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</row>
    <row r="14" spans="1:6" x14ac:dyDescent="0.3">
      <c r="A14" s="146" t="s">
        <v>526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</row>
    <row r="15" spans="1:6" x14ac:dyDescent="0.3">
      <c r="A15" s="67" t="s">
        <v>523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</row>
    <row r="16" spans="1:6" x14ac:dyDescent="0.3">
      <c r="A16" s="67" t="s">
        <v>524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</row>
    <row r="17" spans="1:6" x14ac:dyDescent="0.3">
      <c r="A17" s="67" t="s">
        <v>525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</row>
    <row r="18" spans="1:6" x14ac:dyDescent="0.3">
      <c r="A18" s="146" t="s">
        <v>527</v>
      </c>
      <c r="B18" s="157">
        <v>0</v>
      </c>
      <c r="C18" s="157">
        <v>0</v>
      </c>
      <c r="D18" s="157">
        <v>0</v>
      </c>
      <c r="E18" s="157">
        <v>0</v>
      </c>
      <c r="F18" s="157">
        <v>0</v>
      </c>
    </row>
    <row r="19" spans="1:6" x14ac:dyDescent="0.3">
      <c r="A19" s="146" t="s">
        <v>528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</row>
    <row r="20" spans="1:6" x14ac:dyDescent="0.3">
      <c r="A20" s="146" t="s">
        <v>529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</row>
    <row r="21" spans="1:6" x14ac:dyDescent="0.3">
      <c r="A21" s="146" t="s">
        <v>530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</row>
    <row r="22" spans="1:6" x14ac:dyDescent="0.3">
      <c r="A22" s="146" t="s">
        <v>531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</row>
    <row r="23" spans="1:6" x14ac:dyDescent="0.3">
      <c r="A23" s="146" t="s">
        <v>532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</row>
    <row r="24" spans="1:6" x14ac:dyDescent="0.3">
      <c r="A24" s="146" t="s">
        <v>533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</row>
    <row r="25" spans="1:6" x14ac:dyDescent="0.3">
      <c r="A25" s="146" t="s">
        <v>534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535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</row>
    <row r="28" spans="1:6" x14ac:dyDescent="0.3">
      <c r="A28" s="146" t="s">
        <v>536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537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</row>
    <row r="31" spans="1:6" x14ac:dyDescent="0.3">
      <c r="A31" s="154" t="s">
        <v>522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3">
      <c r="A32" s="154" t="s">
        <v>526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3">
      <c r="A33" s="154" t="s">
        <v>538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539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</row>
    <row r="36" spans="1:6" x14ac:dyDescent="0.3">
      <c r="A36" s="154" t="s">
        <v>540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</row>
    <row r="37" spans="1:6" x14ac:dyDescent="0.3">
      <c r="A37" s="154" t="s">
        <v>541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</row>
    <row r="38" spans="1:6" x14ac:dyDescent="0.3">
      <c r="A38" s="154" t="s">
        <v>542</v>
      </c>
      <c r="B38" s="53"/>
      <c r="C38" s="53"/>
      <c r="D38" s="53"/>
      <c r="E38" s="53"/>
      <c r="F38" s="53"/>
    </row>
    <row r="39" spans="1:6" x14ac:dyDescent="0.3">
      <c r="A39" s="142"/>
      <c r="B39" s="53">
        <v>0</v>
      </c>
      <c r="C39" s="53">
        <v>0</v>
      </c>
      <c r="D39" s="53">
        <v>0</v>
      </c>
      <c r="E39" s="53">
        <v>0</v>
      </c>
      <c r="F39" s="53">
        <v>0</v>
      </c>
    </row>
    <row r="40" spans="1:6" x14ac:dyDescent="0.3">
      <c r="A40" s="153" t="s">
        <v>543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544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</row>
    <row r="43" spans="1:6" x14ac:dyDescent="0.3">
      <c r="A43" s="154" t="s">
        <v>545</v>
      </c>
      <c r="B43" s="91">
        <v>0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3">
      <c r="A44" s="154" t="s">
        <v>546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3">
      <c r="A45" s="154" t="s">
        <v>547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548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</row>
    <row r="48" spans="1:6" x14ac:dyDescent="0.3">
      <c r="A48" s="154" t="s">
        <v>546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</row>
    <row r="49" spans="1:6" x14ac:dyDescent="0.3">
      <c r="A49" s="154" t="s">
        <v>547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549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</row>
    <row r="52" spans="1:6" x14ac:dyDescent="0.3">
      <c r="A52" s="154" t="s">
        <v>546</v>
      </c>
      <c r="B52" s="91">
        <v>0</v>
      </c>
      <c r="C52" s="91">
        <v>0</v>
      </c>
      <c r="D52" s="91">
        <v>0</v>
      </c>
      <c r="E52" s="91">
        <v>0</v>
      </c>
      <c r="F52" s="91">
        <v>0</v>
      </c>
    </row>
    <row r="53" spans="1:6" x14ac:dyDescent="0.3">
      <c r="A53" s="154" t="s">
        <v>547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</row>
    <row r="54" spans="1:6" x14ac:dyDescent="0.3">
      <c r="A54" s="154" t="s">
        <v>550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551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</row>
    <row r="57" spans="1:6" x14ac:dyDescent="0.3">
      <c r="A57" s="154" t="s">
        <v>546</v>
      </c>
      <c r="B57" s="91">
        <v>0</v>
      </c>
      <c r="C57" s="91">
        <v>0</v>
      </c>
      <c r="D57" s="91">
        <v>0</v>
      </c>
      <c r="E57" s="91">
        <v>0</v>
      </c>
      <c r="F57" s="91">
        <v>0</v>
      </c>
    </row>
    <row r="58" spans="1:6" x14ac:dyDescent="0.3">
      <c r="A58" s="154" t="s">
        <v>547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552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</row>
    <row r="61" spans="1:6" x14ac:dyDescent="0.3">
      <c r="A61" s="154" t="s">
        <v>553</v>
      </c>
      <c r="B61" s="141">
        <v>0</v>
      </c>
      <c r="C61" s="141">
        <v>0</v>
      </c>
      <c r="D61" s="141">
        <v>0</v>
      </c>
      <c r="E61" s="141">
        <v>0</v>
      </c>
      <c r="F61" s="141">
        <v>0</v>
      </c>
    </row>
    <row r="62" spans="1:6" x14ac:dyDescent="0.3">
      <c r="A62" s="154" t="s">
        <v>554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555</v>
      </c>
      <c r="B64" s="141">
        <v>0</v>
      </c>
      <c r="C64" s="141">
        <v>0</v>
      </c>
      <c r="D64" s="141">
        <v>0</v>
      </c>
      <c r="E64" s="141">
        <v>0</v>
      </c>
      <c r="F64" s="141">
        <v>0</v>
      </c>
    </row>
    <row r="65" spans="1:6" x14ac:dyDescent="0.3">
      <c r="A65" s="154" t="s">
        <v>556</v>
      </c>
      <c r="B65" s="141">
        <v>0</v>
      </c>
      <c r="C65" s="141">
        <v>0</v>
      </c>
      <c r="D65" s="141">
        <v>0</v>
      </c>
      <c r="E65" s="141">
        <v>0</v>
      </c>
      <c r="F65" s="141">
        <v>0</v>
      </c>
    </row>
    <row r="66" spans="1:6" x14ac:dyDescent="0.3">
      <c r="A66" s="154" t="s">
        <v>557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86" t="s">
        <v>447</v>
      </c>
      <c r="B1" s="186"/>
      <c r="C1" s="186"/>
      <c r="D1" s="186"/>
      <c r="E1" s="186"/>
      <c r="F1" s="186"/>
      <c r="G1" s="186"/>
    </row>
    <row r="2" spans="1:7" x14ac:dyDescent="0.3">
      <c r="A2" s="128" t="str">
        <f>'Formato 1'!A2</f>
        <v>PATRONATO DE BOMBEROS DE LEÓN GTO (a)</v>
      </c>
      <c r="B2" s="129"/>
      <c r="C2" s="129"/>
      <c r="D2" s="129"/>
      <c r="E2" s="129"/>
      <c r="F2" s="129"/>
      <c r="G2" s="130"/>
    </row>
    <row r="3" spans="1:7" x14ac:dyDescent="0.3">
      <c r="A3" s="131" t="s">
        <v>448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449</v>
      </c>
      <c r="B5" s="132"/>
      <c r="C5" s="132"/>
      <c r="D5" s="132"/>
      <c r="E5" s="132"/>
      <c r="F5" s="132"/>
      <c r="G5" s="133"/>
    </row>
    <row r="6" spans="1:7" x14ac:dyDescent="0.3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3">
      <c r="A7" s="185"/>
      <c r="B7" s="70" t="s">
        <v>451</v>
      </c>
      <c r="C7" s="185"/>
      <c r="D7" s="185"/>
      <c r="E7" s="185"/>
      <c r="F7" s="185"/>
      <c r="G7" s="185"/>
    </row>
    <row r="8" spans="1:7" ht="28.8" x14ac:dyDescent="0.3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87" t="s">
        <v>466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PATRONATO DE BOMBEROS DE LEÓN GTO (a)</v>
      </c>
      <c r="B2" s="129"/>
      <c r="C2" s="129"/>
      <c r="D2" s="129"/>
      <c r="E2" s="129"/>
      <c r="F2" s="129"/>
      <c r="G2" s="130"/>
    </row>
    <row r="3" spans="1:7" x14ac:dyDescent="0.3">
      <c r="A3" s="113" t="s">
        <v>467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449</v>
      </c>
      <c r="B5" s="114"/>
      <c r="C5" s="114"/>
      <c r="D5" s="114"/>
      <c r="E5" s="114"/>
      <c r="F5" s="114"/>
      <c r="G5" s="115"/>
    </row>
    <row r="6" spans="1:7" x14ac:dyDescent="0.3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3">
      <c r="A7" s="189"/>
      <c r="B7" s="37" t="s">
        <v>451</v>
      </c>
      <c r="C7" s="185"/>
      <c r="D7" s="185"/>
      <c r="E7" s="185"/>
      <c r="F7" s="185"/>
      <c r="G7" s="185"/>
    </row>
    <row r="8" spans="1:7" x14ac:dyDescent="0.3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87" t="s">
        <v>482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PATRONATO DE BOMBEROS DE LEÓN GTO (a)</v>
      </c>
      <c r="B2" s="129"/>
      <c r="C2" s="129"/>
      <c r="D2" s="129"/>
      <c r="E2" s="129"/>
      <c r="F2" s="129"/>
      <c r="G2" s="130"/>
    </row>
    <row r="3" spans="1:7" x14ac:dyDescent="0.3">
      <c r="A3" s="113" t="s">
        <v>483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0.6" x14ac:dyDescent="0.3">
      <c r="A6" s="168"/>
      <c r="B6" s="193"/>
      <c r="C6" s="193"/>
      <c r="D6" s="193"/>
      <c r="E6" s="193"/>
      <c r="F6" s="193"/>
      <c r="G6" s="37" t="s">
        <v>484</v>
      </c>
    </row>
    <row r="7" spans="1:7" x14ac:dyDescent="0.3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3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87" t="s">
        <v>507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PATRONATO DE BOMBEROS DE LEÓN GTO (a)</v>
      </c>
      <c r="B2" s="129"/>
      <c r="C2" s="129"/>
      <c r="D2" s="129"/>
      <c r="E2" s="129"/>
      <c r="F2" s="129"/>
      <c r="G2" s="130"/>
    </row>
    <row r="3" spans="1:7" x14ac:dyDescent="0.3">
      <c r="A3" s="113" t="s">
        <v>508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3">
      <c r="A6" s="195"/>
      <c r="B6" s="193"/>
      <c r="C6" s="193"/>
      <c r="D6" s="193"/>
      <c r="E6" s="193"/>
      <c r="F6" s="193"/>
      <c r="G6" s="37" t="s">
        <v>509</v>
      </c>
    </row>
    <row r="7" spans="1:7" x14ac:dyDescent="0.3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3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196" t="s">
        <v>511</v>
      </c>
      <c r="B1" s="196"/>
      <c r="C1" s="196"/>
      <c r="D1" s="196"/>
      <c r="E1" s="196"/>
      <c r="F1" s="196"/>
    </row>
    <row r="2" spans="1:6" ht="20.100000000000001" customHeight="1" x14ac:dyDescent="0.3">
      <c r="A2" s="110" t="str">
        <f>'Formato 1'!A2</f>
        <v>PATRONATO DE BOMBEROS DE LEÓN GTO (a)</v>
      </c>
      <c r="B2" s="134"/>
      <c r="C2" s="134"/>
      <c r="D2" s="134"/>
      <c r="E2" s="134"/>
      <c r="F2" s="135"/>
    </row>
    <row r="3" spans="1:6" ht="29.25" customHeight="1" x14ac:dyDescent="0.3">
      <c r="A3" s="136" t="s">
        <v>512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3">
      <c r="A5" s="18" t="s">
        <v>518</v>
      </c>
      <c r="B5" s="53"/>
      <c r="C5" s="53"/>
      <c r="D5" s="53"/>
      <c r="E5" s="53"/>
      <c r="F5" s="53"/>
    </row>
    <row r="6" spans="1:6" ht="28.8" x14ac:dyDescent="0.3">
      <c r="A6" s="59" t="s">
        <v>519</v>
      </c>
      <c r="B6" s="60"/>
      <c r="C6" s="60"/>
      <c r="D6" s="60"/>
      <c r="E6" s="60"/>
      <c r="F6" s="60"/>
    </row>
    <row r="7" spans="1:6" ht="14.4" x14ac:dyDescent="0.3">
      <c r="A7" s="59" t="s">
        <v>520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521</v>
      </c>
      <c r="B9" s="45"/>
      <c r="C9" s="45"/>
      <c r="D9" s="45"/>
      <c r="E9" s="45"/>
      <c r="F9" s="45"/>
    </row>
    <row r="10" spans="1:6" ht="14.4" x14ac:dyDescent="0.3">
      <c r="A10" s="59" t="s">
        <v>522</v>
      </c>
      <c r="B10" s="60"/>
      <c r="C10" s="60"/>
      <c r="D10" s="60"/>
      <c r="E10" s="60"/>
      <c r="F10" s="60"/>
    </row>
    <row r="11" spans="1:6" ht="14.4" x14ac:dyDescent="0.3">
      <c r="A11" s="80" t="s">
        <v>523</v>
      </c>
      <c r="B11" s="60"/>
      <c r="C11" s="60"/>
      <c r="D11" s="60"/>
      <c r="E11" s="60"/>
      <c r="F11" s="60"/>
    </row>
    <row r="12" spans="1:6" ht="14.4" x14ac:dyDescent="0.3">
      <c r="A12" s="80" t="s">
        <v>524</v>
      </c>
      <c r="B12" s="60"/>
      <c r="C12" s="60"/>
      <c r="D12" s="60"/>
      <c r="E12" s="60"/>
      <c r="F12" s="60"/>
    </row>
    <row r="13" spans="1:6" ht="14.4" x14ac:dyDescent="0.3">
      <c r="A13" s="80" t="s">
        <v>525</v>
      </c>
      <c r="B13" s="60"/>
      <c r="C13" s="60"/>
      <c r="D13" s="60"/>
      <c r="E13" s="60"/>
      <c r="F13" s="60"/>
    </row>
    <row r="14" spans="1:6" ht="14.4" x14ac:dyDescent="0.3">
      <c r="A14" s="59" t="s">
        <v>526</v>
      </c>
      <c r="B14" s="60"/>
      <c r="C14" s="60"/>
      <c r="D14" s="60"/>
      <c r="E14" s="60"/>
      <c r="F14" s="60"/>
    </row>
    <row r="15" spans="1:6" ht="14.4" x14ac:dyDescent="0.3">
      <c r="A15" s="80" t="s">
        <v>523</v>
      </c>
      <c r="B15" s="60"/>
      <c r="C15" s="60"/>
      <c r="D15" s="60"/>
      <c r="E15" s="60"/>
      <c r="F15" s="60"/>
    </row>
    <row r="16" spans="1:6" ht="14.4" x14ac:dyDescent="0.3">
      <c r="A16" s="80" t="s">
        <v>524</v>
      </c>
      <c r="B16" s="60"/>
      <c r="C16" s="60"/>
      <c r="D16" s="60"/>
      <c r="E16" s="60"/>
      <c r="F16" s="60"/>
    </row>
    <row r="17" spans="1:6" ht="14.4" x14ac:dyDescent="0.3">
      <c r="A17" s="80" t="s">
        <v>525</v>
      </c>
      <c r="B17" s="60"/>
      <c r="C17" s="60"/>
      <c r="D17" s="60"/>
      <c r="E17" s="60"/>
      <c r="F17" s="60"/>
    </row>
    <row r="18" spans="1:6" ht="14.4" x14ac:dyDescent="0.3">
      <c r="A18" s="59" t="s">
        <v>527</v>
      </c>
      <c r="B18" s="122"/>
      <c r="C18" s="60"/>
      <c r="D18" s="60"/>
      <c r="E18" s="60"/>
      <c r="F18" s="60"/>
    </row>
    <row r="19" spans="1:6" ht="14.4" x14ac:dyDescent="0.3">
      <c r="A19" s="59" t="s">
        <v>528</v>
      </c>
      <c r="B19" s="60"/>
      <c r="C19" s="60"/>
      <c r="D19" s="60"/>
      <c r="E19" s="60"/>
      <c r="F19" s="60"/>
    </row>
    <row r="20" spans="1:6" ht="14.4" x14ac:dyDescent="0.3">
      <c r="A20" s="59" t="s">
        <v>529</v>
      </c>
      <c r="B20" s="123"/>
      <c r="C20" s="123"/>
      <c r="D20" s="123"/>
      <c r="E20" s="123"/>
      <c r="F20" s="123"/>
    </row>
    <row r="21" spans="1:6" ht="28.8" x14ac:dyDescent="0.3">
      <c r="A21" s="59" t="s">
        <v>530</v>
      </c>
      <c r="B21" s="123"/>
      <c r="C21" s="123"/>
      <c r="D21" s="123"/>
      <c r="E21" s="123"/>
      <c r="F21" s="123"/>
    </row>
    <row r="22" spans="1:6" ht="28.8" x14ac:dyDescent="0.3">
      <c r="A22" s="59" t="s">
        <v>531</v>
      </c>
      <c r="B22" s="123"/>
      <c r="C22" s="123"/>
      <c r="D22" s="123"/>
      <c r="E22" s="123"/>
      <c r="F22" s="123"/>
    </row>
    <row r="23" spans="1:6" ht="14.4" x14ac:dyDescent="0.3">
      <c r="A23" s="59" t="s">
        <v>532</v>
      </c>
      <c r="B23" s="123"/>
      <c r="C23" s="123"/>
      <c r="D23" s="123"/>
      <c r="E23" s="123"/>
      <c r="F23" s="123"/>
    </row>
    <row r="24" spans="1:6" ht="14.4" x14ac:dyDescent="0.3">
      <c r="A24" s="59" t="s">
        <v>533</v>
      </c>
      <c r="B24" s="124"/>
      <c r="C24" s="60"/>
      <c r="D24" s="60"/>
      <c r="E24" s="60"/>
      <c r="F24" s="60"/>
    </row>
    <row r="25" spans="1:6" ht="14.4" x14ac:dyDescent="0.3">
      <c r="A25" s="59" t="s">
        <v>534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535</v>
      </c>
      <c r="B27" s="45"/>
      <c r="C27" s="45"/>
      <c r="D27" s="45"/>
      <c r="E27" s="45"/>
      <c r="F27" s="45"/>
    </row>
    <row r="28" spans="1:6" ht="14.4" x14ac:dyDescent="0.3">
      <c r="A28" s="59" t="s">
        <v>536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537</v>
      </c>
      <c r="B30" s="45"/>
      <c r="C30" s="45"/>
      <c r="D30" s="45"/>
      <c r="E30" s="45"/>
      <c r="F30" s="45"/>
    </row>
    <row r="31" spans="1:6" ht="14.4" x14ac:dyDescent="0.3">
      <c r="A31" s="59" t="s">
        <v>522</v>
      </c>
      <c r="B31" s="60"/>
      <c r="C31" s="60"/>
      <c r="D31" s="60"/>
      <c r="E31" s="60"/>
      <c r="F31" s="60"/>
    </row>
    <row r="32" spans="1:6" ht="14.4" x14ac:dyDescent="0.3">
      <c r="A32" s="59" t="s">
        <v>526</v>
      </c>
      <c r="B32" s="60"/>
      <c r="C32" s="60"/>
      <c r="D32" s="60"/>
      <c r="E32" s="60"/>
      <c r="F32" s="60"/>
    </row>
    <row r="33" spans="1:6" ht="14.4" x14ac:dyDescent="0.3">
      <c r="A33" s="59" t="s">
        <v>538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539</v>
      </c>
      <c r="B35" s="45"/>
      <c r="C35" s="45"/>
      <c r="D35" s="45"/>
      <c r="E35" s="45"/>
      <c r="F35" s="45"/>
    </row>
    <row r="36" spans="1:6" ht="14.4" x14ac:dyDescent="0.3">
      <c r="A36" s="59" t="s">
        <v>540</v>
      </c>
      <c r="B36" s="60"/>
      <c r="C36" s="60"/>
      <c r="D36" s="60"/>
      <c r="E36" s="60"/>
      <c r="F36" s="60"/>
    </row>
    <row r="37" spans="1:6" ht="14.4" x14ac:dyDescent="0.3">
      <c r="A37" s="59" t="s">
        <v>541</v>
      </c>
      <c r="B37" s="60"/>
      <c r="C37" s="60"/>
      <c r="D37" s="60"/>
      <c r="E37" s="60"/>
      <c r="F37" s="60"/>
    </row>
    <row r="38" spans="1:6" ht="14.4" x14ac:dyDescent="0.3">
      <c r="A38" s="59" t="s">
        <v>542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543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544</v>
      </c>
      <c r="B42" s="45"/>
      <c r="C42" s="45"/>
      <c r="D42" s="45"/>
      <c r="E42" s="45"/>
      <c r="F42" s="45"/>
    </row>
    <row r="43" spans="1:6" ht="14.4" x14ac:dyDescent="0.3">
      <c r="A43" s="59" t="s">
        <v>545</v>
      </c>
      <c r="B43" s="60"/>
      <c r="C43" s="60"/>
      <c r="D43" s="60"/>
      <c r="E43" s="60"/>
      <c r="F43" s="60"/>
    </row>
    <row r="44" spans="1:6" ht="14.4" x14ac:dyDescent="0.3">
      <c r="A44" s="59" t="s">
        <v>546</v>
      </c>
      <c r="B44" s="60"/>
      <c r="C44" s="60"/>
      <c r="D44" s="60"/>
      <c r="E44" s="60"/>
      <c r="F44" s="60"/>
    </row>
    <row r="45" spans="1:6" ht="14.4" x14ac:dyDescent="0.3">
      <c r="A45" s="59" t="s">
        <v>547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548</v>
      </c>
      <c r="B47" s="45"/>
      <c r="C47" s="45"/>
      <c r="D47" s="45"/>
      <c r="E47" s="45"/>
      <c r="F47" s="45"/>
    </row>
    <row r="48" spans="1:6" ht="14.4" x14ac:dyDescent="0.3">
      <c r="A48" s="59" t="s">
        <v>546</v>
      </c>
      <c r="B48" s="123"/>
      <c r="C48" s="123"/>
      <c r="D48" s="123"/>
      <c r="E48" s="123"/>
      <c r="F48" s="123"/>
    </row>
    <row r="49" spans="1:6" ht="14.4" x14ac:dyDescent="0.3">
      <c r="A49" s="59" t="s">
        <v>547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549</v>
      </c>
      <c r="B51" s="45"/>
      <c r="C51" s="45"/>
      <c r="D51" s="45"/>
      <c r="E51" s="45"/>
      <c r="F51" s="45"/>
    </row>
    <row r="52" spans="1:6" ht="14.4" x14ac:dyDescent="0.3">
      <c r="A52" s="59" t="s">
        <v>546</v>
      </c>
      <c r="B52" s="60"/>
      <c r="C52" s="60"/>
      <c r="D52" s="60"/>
      <c r="E52" s="60"/>
      <c r="F52" s="60"/>
    </row>
    <row r="53" spans="1:6" ht="14.4" x14ac:dyDescent="0.3">
      <c r="A53" s="59" t="s">
        <v>547</v>
      </c>
      <c r="B53" s="60"/>
      <c r="C53" s="60"/>
      <c r="D53" s="60"/>
      <c r="E53" s="60"/>
      <c r="F53" s="60"/>
    </row>
    <row r="54" spans="1:6" ht="14.4" x14ac:dyDescent="0.3">
      <c r="A54" s="59" t="s">
        <v>550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yepez</cp:lastModifiedBy>
  <cp:revision/>
  <cp:lastPrinted>2024-10-17T15:56:41Z</cp:lastPrinted>
  <dcterms:created xsi:type="dcterms:W3CDTF">2023-03-16T22:14:51Z</dcterms:created>
  <dcterms:modified xsi:type="dcterms:W3CDTF">2025-01-20T16:35:58Z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